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lsh\Arbeit\01_Quantum Aktiv\01_Bauteile\00_W.&amp;Q.-Optics - Kit\"/>
    </mc:Choice>
  </mc:AlternateContent>
  <xr:revisionPtr revIDLastSave="0" documentId="13_ncr:1_{23121021-B802-4B36-A9EB-0DC8BF5CE394}" xr6:coauthVersionLast="47" xr6:coauthVersionMax="47" xr10:uidLastSave="{00000000-0000-0000-0000-000000000000}"/>
  <bookViews>
    <workbookView xWindow="-120" yWindow="-120" windowWidth="29040" windowHeight="15720" activeTab="1" xr2:uid="{4E90A778-0F15-49A6-9E66-504A9AC0C382}"/>
  </bookViews>
  <sheets>
    <sheet name="Wish list" sheetId="4" r:id="rId1"/>
    <sheet name="Components by cube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18" i="3" l="1"/>
  <c r="D119" i="3"/>
  <c r="D114" i="3"/>
  <c r="D140" i="3" l="1"/>
  <c r="D141" i="3"/>
  <c r="D125" i="3"/>
  <c r="D116" i="3"/>
  <c r="D117" i="3"/>
  <c r="D143" i="3"/>
  <c r="D144" i="3"/>
  <c r="D129" i="3"/>
  <c r="D145" i="3"/>
  <c r="D130" i="3"/>
  <c r="D131" i="3"/>
  <c r="D132" i="3"/>
  <c r="D133" i="3"/>
  <c r="D134" i="3"/>
  <c r="D135" i="3"/>
  <c r="D136" i="3"/>
  <c r="D137" i="3"/>
  <c r="D138" i="3"/>
  <c r="D139" i="3"/>
  <c r="D142" i="3"/>
  <c r="D120" i="3"/>
  <c r="D124" i="3"/>
  <c r="D126" i="3"/>
  <c r="D127" i="3"/>
  <c r="D128" i="3"/>
  <c r="D123" i="3"/>
  <c r="D113" i="3"/>
  <c r="D115" i="3"/>
  <c r="V3" i="3" s="1" a="1"/>
  <c r="V3" i="3" s="1"/>
  <c r="D112" i="3"/>
  <c r="W3" i="3" l="1" a="1"/>
  <c r="W3" i="3" s="1"/>
  <c r="H3" i="3" a="1"/>
  <c r="H3" i="3" s="1"/>
  <c r="Z3" i="3" a="1"/>
  <c r="Z3" i="3" s="1"/>
  <c r="F3" i="3" a="1"/>
  <c r="F3" i="3" s="1"/>
  <c r="N3" i="3" a="1"/>
  <c r="N3" i="3" s="1"/>
  <c r="O3" i="3" a="1"/>
  <c r="O3" i="3" s="1"/>
  <c r="U3" i="3" a="1"/>
  <c r="U3" i="3" s="1"/>
  <c r="T3" i="3" a="1"/>
  <c r="T3" i="3" s="1"/>
  <c r="M3" i="3" a="1"/>
  <c r="M3" i="3" s="1"/>
  <c r="L3" i="3" a="1"/>
  <c r="L3" i="3" s="1"/>
  <c r="G3" i="3" a="1"/>
  <c r="G3" i="3" s="1"/>
  <c r="S3" i="3" a="1"/>
  <c r="S3" i="3" s="1"/>
  <c r="AA3" i="3" a="1"/>
  <c r="AA3" i="3" s="1"/>
  <c r="R3" i="3" a="1"/>
  <c r="R3" i="3" s="1"/>
  <c r="K3" i="3" a="1"/>
  <c r="K3" i="3" s="1"/>
  <c r="Y3" i="3" a="1"/>
  <c r="Y3" i="3" s="1"/>
  <c r="Q3" i="3" a="1"/>
  <c r="Q3" i="3" s="1"/>
  <c r="J3" i="3" a="1"/>
  <c r="J3" i="3" s="1"/>
  <c r="X3" i="3" a="1"/>
  <c r="X3" i="3" s="1"/>
  <c r="P3" i="3" a="1"/>
  <c r="P3" i="3" s="1"/>
  <c r="E3" i="3" a="1"/>
  <c r="E3" i="3" s="1"/>
  <c r="I3" i="3" a="1"/>
  <c r="I3" i="3" s="1"/>
  <c r="D3" i="3" l="1"/>
  <c r="D88" i="3"/>
  <c r="D33" i="3"/>
  <c r="D75" i="3"/>
  <c r="D86" i="3"/>
  <c r="D87" i="3"/>
  <c r="D76" i="3"/>
  <c r="D89" i="3"/>
  <c r="D109" i="3"/>
  <c r="D8" i="3"/>
  <c r="D64" i="3"/>
  <c r="D7" i="3"/>
  <c r="D47" i="3"/>
  <c r="D57" i="3"/>
  <c r="D46" i="3"/>
  <c r="D79" i="3"/>
  <c r="D80" i="3"/>
  <c r="D78" i="3"/>
  <c r="D38" i="3"/>
  <c r="D39" i="3"/>
  <c r="D40" i="3"/>
  <c r="D37" i="3"/>
  <c r="D56" i="3"/>
  <c r="D55" i="3"/>
  <c r="D101" i="3"/>
  <c r="D98" i="3"/>
  <c r="D48" i="3"/>
  <c r="D52" i="3"/>
  <c r="D71" i="3"/>
  <c r="D74" i="3"/>
  <c r="D25" i="3"/>
  <c r="D11" i="3"/>
  <c r="D83" i="3"/>
  <c r="D50" i="3"/>
  <c r="D59" i="3"/>
  <c r="D23" i="3"/>
  <c r="D99" i="3"/>
  <c r="D107" i="3"/>
  <c r="D70" i="3"/>
  <c r="D63" i="3"/>
  <c r="D9" i="3"/>
  <c r="D81" i="3"/>
  <c r="D34" i="3"/>
  <c r="D20" i="3"/>
  <c r="D19" i="3"/>
  <c r="D67" i="3"/>
  <c r="D30" i="3"/>
  <c r="D106" i="3"/>
  <c r="D17" i="3"/>
  <c r="D92" i="3"/>
  <c r="D29" i="3"/>
  <c r="D44" i="3"/>
  <c r="D58" i="3"/>
  <c r="D26" i="3"/>
  <c r="D102" i="3"/>
  <c r="D12" i="3"/>
  <c r="D41" i="3"/>
  <c r="D16" i="3"/>
  <c r="D60" i="3"/>
  <c r="D54" i="3"/>
  <c r="D84" i="3"/>
  <c r="D35" i="3"/>
  <c r="D5" i="3"/>
  <c r="D13" i="3"/>
  <c r="D85" i="3"/>
  <c r="D51" i="3"/>
  <c r="D24" i="3"/>
  <c r="D32" i="3"/>
  <c r="D4" i="3"/>
  <c r="D45" i="3"/>
  <c r="D36" i="3"/>
  <c r="D21" i="3"/>
  <c r="D96" i="3"/>
  <c r="D61" i="3"/>
  <c r="D31" i="3"/>
  <c r="D43" i="3"/>
  <c r="D105" i="3"/>
  <c r="D72" i="3"/>
  <c r="D66" i="3"/>
  <c r="D28" i="3"/>
  <c r="D104" i="3"/>
  <c r="D69" i="3"/>
  <c r="D42" i="3"/>
  <c r="D53" i="3"/>
  <c r="D27" i="3"/>
  <c r="D10" i="3"/>
  <c r="D82" i="3"/>
  <c r="D68" i="3"/>
  <c r="D95" i="3"/>
  <c r="D14" i="3"/>
  <c r="D77" i="3"/>
  <c r="D62" i="3"/>
  <c r="D18" i="3"/>
  <c r="D93" i="3"/>
  <c r="D97" i="3"/>
  <c r="D73" i="3"/>
  <c r="D22" i="3"/>
  <c r="D49" i="3"/>
  <c r="D15" i="3"/>
  <c r="D90" i="3"/>
  <c r="D6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<sst xmlns="http://schemas.openxmlformats.org/spreadsheetml/2006/main" count="400" uniqueCount="275">
  <si>
    <t>Reichelt</t>
  </si>
  <si>
    <t>https://astromedia.de/Opti-MediaAchromat-51</t>
  </si>
  <si>
    <t>Screentech</t>
  </si>
  <si>
    <t>https://shop.webmart.de/44918/71168/357690/product.html</t>
  </si>
  <si>
    <t>Laser 5V + USB</t>
  </si>
  <si>
    <t>Laserdiode 3V</t>
  </si>
  <si>
    <t>Laserdiode 5V</t>
  </si>
  <si>
    <t>Supermagnete.de</t>
  </si>
  <si>
    <t>Schraubenhimmel.de</t>
  </si>
  <si>
    <t>Astromedia.de</t>
  </si>
  <si>
    <t>https://astromedia.de/Opti-Media-OM2</t>
  </si>
  <si>
    <t>Laser 3V</t>
  </si>
  <si>
    <t>https://www.reichelt.de/led-5-mm-bedrahtet-gruen-43300-mcd-15--sloan-l5-g81n-gu-p230982.html?&amp;trstct=pol_1&amp;nbc=1</t>
  </si>
  <si>
    <t>LED</t>
  </si>
  <si>
    <t>Piezoelement</t>
  </si>
  <si>
    <t>https://astromedia.de/Opti-Media-Linse-OM5</t>
  </si>
  <si>
    <t>https://astromedia.de/Vorderflaechen-Glasspiegel-22x22mm</t>
  </si>
  <si>
    <t>https://astromedia.de/Teildurchlaessiger-Vorderflaechen-Glasspiegel-30x40mm</t>
  </si>
  <si>
    <t xml:space="preserve">Michelson + Piezo </t>
  </si>
  <si>
    <t>https://www.reichelt.de/punkt-lasermodul-rot-650-nm-3-vdc-6-5x17-mm-klasse-2-pico-70115864-p254429.html?CCOUNTRY=445&amp;LANGUAGE=de&amp;trstct=pos_12&amp;nbc=1&amp;&amp;r=1</t>
  </si>
  <si>
    <t>https://www.reichelt.de/raspberry-pi-kabel-mit-schalter-100-cm-schwarz-rpi-cable-sw-100-p242762.html?&amp;nbc=1</t>
  </si>
  <si>
    <t>https://www.reichelt.de/hohlstecker-knickschutz-aussen-5-5-mm-innen-2-5-mm-hs-25-9-p8649.html?&amp;trstct=pol_9&amp;nbc=1</t>
  </si>
  <si>
    <t>https://www.reichelt.de/einbaubuchse-aussen-5-6-mm-innen-2-5-mm-dc-072342l-p196471.html?&amp;trstct=pol_15&amp;nbc=1</t>
  </si>
  <si>
    <t>https://www.reichelt.de/kipphebelschalter-rund-1x-ein-aus-teilbel-rt-ws-r13-112-lpla-p105448.html?&amp;trstct=pos_0&amp;nbc=1</t>
  </si>
  <si>
    <t>https://www.reichelt.de/batteriehalter-fuer-2-mignonzellen-aa--halter-2xaaz-p113169.html?&amp;trstct=pos_0&amp;nbc=1</t>
  </si>
  <si>
    <t>https://www.reichelt.de/duennschichtwiderstand-axial-0-6-w-47-ohm-1--vi-mbb02070c4709-p233747.html?&amp;trstct=pos_1&amp;nbc=1</t>
  </si>
  <si>
    <t>https://www.reichelt.de/schrumpfschlauch-sortiment-schwarz-100-teilig-delock-86271-p152924.html?search=Delock+86271</t>
  </si>
  <si>
    <t>https://www.reichelt.de/piezoelement-4-4-khz-200-ohm-bedrahtet-epz-27ms44w-p145918.html?&amp;trstct=pos_4&amp;nbc=1</t>
  </si>
  <si>
    <t>https://www.reichelt.de/bueschelstecker-4mm-schwarz-bkl-072162-p235724.html?&amp;trstct=pos_2&amp;nbc=1</t>
  </si>
  <si>
    <t>https://www.reichelt.de/sekundenkleber-super-glue-140-schnell-aushaertend-20-g-wiko-sg140-20-p98444.html?&amp;trstct=pos_5&amp;nbc=1</t>
  </si>
  <si>
    <t>https://www.reichelt.de/red-alkaline-batterie-aa-mignon-4er-pack-ans-red-4xaa-p100558.html?&amp;trstct=pos_6&amp;nbc=1</t>
  </si>
  <si>
    <t>https://www.supermagnete.de/magnetkugeln-neodym/magnetkugel-5mm_K-05-N</t>
  </si>
  <si>
    <t>https://www.magnethandel.de/neocube-216-magnetkugeln-kugelmagnete-magnetset-nickel</t>
  </si>
  <si>
    <t>BB84</t>
  </si>
  <si>
    <t>https://www.reichelt.de/bueschelstecker-4mm-rot-bkl-072164-p235726.html?&amp;trstct=vrt_pdn&amp;nbc=1</t>
  </si>
  <si>
    <t>https://www.reichelt.de/3d-druck-gewindeeinsaetze-m3x5-7-100-stueck-rx-m3x5-7-p332213.html?&amp;trstct=pos_4&amp;nbc=1</t>
  </si>
  <si>
    <t>https://www.reichelt.de/micro-arcade-button-mit-mikrostaster-27-1-mm-schwarz-arc-button-mc-bk-p252669.html?&amp;trstct=pol_1&amp;nbc=1</t>
  </si>
  <si>
    <t>https://www.reichelt.de/punkt-lasermodul-rot-650-nm-5-vdc-7x14-mm-klasse-2-pico-70107388-p254568.html?&amp;trstct=pos_1&amp;nbc=1 oder https://shop.picotronic.de/detail/e5b4d5483d95494c9cddf3939cdfca1d</t>
  </si>
  <si>
    <t>https://www.reichelt.de/duennschichtwiderstand-axial-0-6-w-10-ohm-1--vi-mbb02070c1009-p233671.html?&amp;trstct=pos_14&amp;nbc=1</t>
  </si>
  <si>
    <t>Papier z.B.: https://www.bueromarkt-ag.de/universaletiketten_herma_4428_premium_weiss,p-4428.html?ref=da-variante</t>
  </si>
  <si>
    <t>https://www.reichelt.de/lautsprecherkabel-rot-schwarz-cu-10-m-la-205-10-p9813.html?&amp;trstct=vrt_pdn&amp;nbc=1</t>
  </si>
  <si>
    <t>https://www.reichelt.de/loetzinn-bleifrei-0-75-mm-250-g-lz-fe-csn-0-75-2-p141701.html?&amp;trstct=pos_5&amp;nbc=1</t>
  </si>
  <si>
    <t>https://o3q.de/anleitungen-dateien/</t>
  </si>
  <si>
    <t>https://www.schraubenhimmel.de/muttern/sechskantmuttern/normale-form/40146/din-934-stahl-6-verzinkt-m-3-sechskantmuttern</t>
  </si>
  <si>
    <t>https://www.schraubenhimmel.de/schrauben/zylinderkopf/metrisch-innensechskant/39228/din-912-stahl-8.8-verzinkt-m-3x12-zylinderschrauben-mit-innensechskant</t>
  </si>
  <si>
    <t>https://www.schraubenhimmel.de/muttern/sechskantmuttern/stopmuttern/mit-kunststoff-klemmteil/28174/din-985-stahl-6-verzinkt-m-3-sechskantmutter-mit-klemmteil-niedrige-form-kleinpaket</t>
  </si>
  <si>
    <t>https://www.schraubenhimmel.de/schrauben/sechskantkopf/metrisch/95172/din-933/iso-4017-stahl-8.8-verzinkt-m-3x40-sechskantschrauben-vollgewinde</t>
  </si>
  <si>
    <t>https://www.conrad.de/de/p/3m-vhb-5952f-5952f-193-doppelseitiges-klebeband-vhb-5952f-schwarz-l-x-b-3-m-x-19-mm-1-st-806742.html</t>
  </si>
  <si>
    <t>https://www.reichelt.de/spiralschlauch-3-25-mm-10-m-weiss-quad-2111c141-p332584.html</t>
  </si>
  <si>
    <t>Michelson interferometer</t>
  </si>
  <si>
    <t>Mach-Zehnder interferometer</t>
  </si>
  <si>
    <t>Quantum eraser</t>
  </si>
  <si>
    <t>Baseplate 4x3 2 pcs.</t>
  </si>
  <si>
    <t>Baseplate 4x6</t>
  </si>
  <si>
    <t>Beamsplitter</t>
  </si>
  <si>
    <t>LED cube</t>
  </si>
  <si>
    <t>Battery box</t>
  </si>
  <si>
    <t>Button</t>
  </si>
  <si>
    <t>Mirror 90°</t>
  </si>
  <si>
    <t>Mirror 90° - Piezo</t>
  </si>
  <si>
    <t>Mirror 45°</t>
  </si>
  <si>
    <t>Lens 15mm</t>
  </si>
  <si>
    <t>Lens 26,5mm</t>
  </si>
  <si>
    <t>Lens 65mm</t>
  </si>
  <si>
    <t>Polarising filter</t>
  </si>
  <si>
    <t>Grid holder</t>
  </si>
  <si>
    <t>Screen</t>
  </si>
  <si>
    <t>Pinhole</t>
  </si>
  <si>
    <t>Pair of basic polarising filters</t>
  </si>
  <si>
    <t>Coupling polarising filter</t>
  </si>
  <si>
    <t>BB84 Random dice</t>
  </si>
  <si>
    <t>USB cable with switch</t>
  </si>
  <si>
    <t>Battery holder AA</t>
  </si>
  <si>
    <t>Resistor 47 Ohm</t>
  </si>
  <si>
    <t>Adhesive pad ~19mm^2</t>
  </si>
  <si>
    <t>Resistor 10 Ohm</t>
  </si>
  <si>
    <t>Superglue</t>
  </si>
  <si>
    <t>Spiral hose</t>
  </si>
  <si>
    <t xml:space="preserve">Battery - AA </t>
  </si>
  <si>
    <t>Polarising filter foil 30mm x 30mm</t>
  </si>
  <si>
    <t>Polarising filter foil 17mm x 17mm</t>
  </si>
  <si>
    <t>Semi-transparent front surface mirror</t>
  </si>
  <si>
    <t>Front surface mirror</t>
  </si>
  <si>
    <t>Lens, f=15mm</t>
  </si>
  <si>
    <t>Lens, f=26,5mm</t>
  </si>
  <si>
    <t>Lens, f=65mm</t>
  </si>
  <si>
    <t>Magnetic sphere, 5mm</t>
  </si>
  <si>
    <t>Alternative Magnetic sphere</t>
  </si>
  <si>
    <t>Nut, M3</t>
  </si>
  <si>
    <t>Nut, M3, self-locking</t>
  </si>
  <si>
    <t>Adhesive label - Scale</t>
  </si>
  <si>
    <t>Components</t>
  </si>
  <si>
    <t>Required for selected sets</t>
  </si>
  <si>
    <t>Hexagon head screw, M3x40</t>
  </si>
  <si>
    <t>Small items</t>
  </si>
  <si>
    <t>Necessary per experiment</t>
  </si>
  <si>
    <t>Push-button</t>
  </si>
  <si>
    <t>Bauteile</t>
  </si>
  <si>
    <t>Benötigt für ausgewählte Sets</t>
  </si>
  <si>
    <t>USB-Kabel mit Schalter</t>
  </si>
  <si>
    <t>Hohlstecker</t>
  </si>
  <si>
    <t>Hohlbuchse</t>
  </si>
  <si>
    <t>Umschalter beleuchtet</t>
  </si>
  <si>
    <t>Taster</t>
  </si>
  <si>
    <t>Batteriehalter AA</t>
  </si>
  <si>
    <t>Widerstand 47 Ohm</t>
  </si>
  <si>
    <t>Schrumpfschlauch</t>
  </si>
  <si>
    <t>Zwillingslitze</t>
  </si>
  <si>
    <t>Klebepad ~19mm^2</t>
  </si>
  <si>
    <t>Widerstand 10 Ohm</t>
  </si>
  <si>
    <t>Büschelstecker Rot</t>
  </si>
  <si>
    <t>Büschelstecker Schwarz</t>
  </si>
  <si>
    <t>Gewindeeinsatz</t>
  </si>
  <si>
    <t>Sekundenkleber</t>
  </si>
  <si>
    <t>Spiralschlauch</t>
  </si>
  <si>
    <t>Lötzinn</t>
  </si>
  <si>
    <t xml:space="preserve">Batterie - AA </t>
  </si>
  <si>
    <t>Polfilterfolie 30mm x 30mm</t>
  </si>
  <si>
    <t>Polfilterfolie 17mm x 17mm</t>
  </si>
  <si>
    <t>Teildurchlässiger Voderflächenspiegel</t>
  </si>
  <si>
    <t>Voderflächenspiegel</t>
  </si>
  <si>
    <t>Linse, f=15mm</t>
  </si>
  <si>
    <t>Linse, f=26,5mm</t>
  </si>
  <si>
    <t>Linse, f=65mm</t>
  </si>
  <si>
    <t>Magnetkugel, 5mm</t>
  </si>
  <si>
    <t>Alternative Magnetkugeln</t>
  </si>
  <si>
    <t>Allen cylinder head screw, M3x12</t>
  </si>
  <si>
    <t>Mutter, M3</t>
  </si>
  <si>
    <t>Inbus-Zylinderkopfschraube, M3x12</t>
  </si>
  <si>
    <t>Außensechskantschraube, M3x40</t>
  </si>
  <si>
    <t>Mutter, selbstsichernd, M3</t>
  </si>
  <si>
    <t>Klebeetikett - Skala</t>
  </si>
  <si>
    <t>Michelson-Interferometer</t>
  </si>
  <si>
    <t>Benötigt pro Experiment</t>
  </si>
  <si>
    <t>Quantenradierer</t>
  </si>
  <si>
    <t>Gitter &amp; Spalte</t>
  </si>
  <si>
    <t>Grundplatte 4x3 2 St.</t>
  </si>
  <si>
    <t>Grundplatte 4x6</t>
  </si>
  <si>
    <t>Strahlteiler</t>
  </si>
  <si>
    <t>Spiegel 90°</t>
  </si>
  <si>
    <t>Spiegel 90° - Piezo</t>
  </si>
  <si>
    <t>Spiegel 45°</t>
  </si>
  <si>
    <t>Linse 15mm</t>
  </si>
  <si>
    <t>Linse 26,5mm</t>
  </si>
  <si>
    <t>Linse 65mm</t>
  </si>
  <si>
    <t>Polfilter</t>
  </si>
  <si>
    <t>Gitterhalter</t>
  </si>
  <si>
    <t>Schirm</t>
  </si>
  <si>
    <t>Lochblende</t>
  </si>
  <si>
    <t>Paar Basispolfilter</t>
  </si>
  <si>
    <t>Koppelpolfilter</t>
  </si>
  <si>
    <t>BB84 Zufallswürfel</t>
  </si>
  <si>
    <t xml:space="preserve"> Bezugsquelle</t>
  </si>
  <si>
    <t>Batteriekasten</t>
  </si>
  <si>
    <t>Kleinigkeiten</t>
  </si>
  <si>
    <t>Experiments</t>
  </si>
  <si>
    <t>Wish list</t>
  </si>
  <si>
    <t>Number</t>
  </si>
  <si>
    <t>Extra cubes</t>
  </si>
  <si>
    <t>slits, doubleslits &amp; diffraction gratings</t>
  </si>
  <si>
    <t>Baseplate 4x3 2pcs.</t>
  </si>
  <si>
    <t>Spiegel  90°</t>
  </si>
  <si>
    <t>Mirror 90° with Piezo</t>
  </si>
  <si>
    <t>/ Linse 15mm</t>
  </si>
  <si>
    <t xml:space="preserve">Polarising filter </t>
  </si>
  <si>
    <t>diffraction grade holder</t>
  </si>
  <si>
    <t xml:space="preserve">Pinhole </t>
  </si>
  <si>
    <t>Polarising Filters BB84</t>
  </si>
  <si>
    <t xml:space="preserve">Coupled polarising filter </t>
  </si>
  <si>
    <t>Piezoelectric element</t>
  </si>
  <si>
    <t>banana plug</t>
  </si>
  <si>
    <t>banana jack</t>
  </si>
  <si>
    <t>Light Sensor</t>
  </si>
  <si>
    <t>Lichtsensor</t>
  </si>
  <si>
    <t>Light Sensor BH1750</t>
  </si>
  <si>
    <t xml:space="preserve">ESP32 Mini </t>
  </si>
  <si>
    <t>Licht Sensor BH1750</t>
  </si>
  <si>
    <t>https://www.reichelt.de/d1-mini-pro-esp32-wroom-board-cp2104-d1-mini-pro-8266-p357465.html</t>
  </si>
  <si>
    <t>https://www.reichelt.de/entwicklerboards-digitaler-lichtsensor-bh1750-debo-bh-1750-p224217.html</t>
  </si>
  <si>
    <t>Scale Screen</t>
  </si>
  <si>
    <t>Skalaschirm</t>
  </si>
  <si>
    <t>Source</t>
  </si>
  <si>
    <t>Sum</t>
  </si>
  <si>
    <t>Summe</t>
  </si>
  <si>
    <t>Gitter-halter</t>
  </si>
  <si>
    <t>Loch-blende</t>
  </si>
  <si>
    <t>Skala-schirm</t>
  </si>
  <si>
    <t>Paar Basis-polfilter</t>
  </si>
  <si>
    <t>Koppel-polfilter</t>
  </si>
  <si>
    <t xml:space="preserve"> Zufalls-würfel</t>
  </si>
  <si>
    <t>Push Button</t>
  </si>
  <si>
    <t>Sagnac interferometer</t>
  </si>
  <si>
    <t>Polarisation - quantitative</t>
  </si>
  <si>
    <t>Polarisation - qualitative</t>
  </si>
  <si>
    <t>Mach-Zehnder-Interferometer</t>
  </si>
  <si>
    <t>Sagnac-Interferometer</t>
  </si>
  <si>
    <t>Polarisation qualitativ</t>
  </si>
  <si>
    <t>Polarisation quantitativ</t>
  </si>
  <si>
    <t>Licht-sensor</t>
  </si>
  <si>
    <t>Grund-platte 4x6</t>
  </si>
  <si>
    <t xml:space="preserve"> Grund-platte 2St. 4x3</t>
  </si>
  <si>
    <t>Beam-splitter</t>
  </si>
  <si>
    <t xml:space="preserve"> Strahl-teiler</t>
  </si>
  <si>
    <t>Batterie-kasten</t>
  </si>
  <si>
    <t>00A_Bl_V*_baseplate 4x6</t>
  </si>
  <si>
    <t>01A_Go_V*_cube_base 1x1</t>
  </si>
  <si>
    <t>01B_Go_V*_cube_base 1x1_closed</t>
  </si>
  <si>
    <t>01C_Go_V*_cube_base 1x2</t>
  </si>
  <si>
    <t>01D_Go_V*_battery_box_base</t>
  </si>
  <si>
    <t>01E_Go_V*_basis_polarising_filter_base</t>
  </si>
  <si>
    <t>07A_Go_V*_basis_dice</t>
  </si>
  <si>
    <t>07B_Go_V*_bit_dice</t>
  </si>
  <si>
    <t>02A_Br_V*_cube_cover 1x1</t>
  </si>
  <si>
    <t>02B_Br_V*_cube_cover 1x1_button</t>
  </si>
  <si>
    <t>02C_Br_V*_cube_cover 1x2</t>
  </si>
  <si>
    <t>02D_Br_V*_battery_box_cover</t>
  </si>
  <si>
    <t>05A_Si_V*_diffraction_grade_holder_frame</t>
  </si>
  <si>
    <t>05A_Si_V*_diffraction_grade_holder_stopper</t>
  </si>
  <si>
    <t>05A_Si_V*_diffraction_grade_holder_sledge</t>
  </si>
  <si>
    <t>06B_Si_V*_+basis_polarising_filter_centre</t>
  </si>
  <si>
    <t>06C_Si_V*_xbasis_polarising_filter_centre</t>
  </si>
  <si>
    <t>10A_Si_V*_insert 90°</t>
  </si>
  <si>
    <t>10B_Si_V*_insert 45°</t>
  </si>
  <si>
    <t>11A_Si_V*_laser_strain_relief</t>
  </si>
  <si>
    <t>11E_Si_V*_laser_green_strain_relief</t>
  </si>
  <si>
    <t>12A_Si_V*_beamsplitter_top</t>
  </si>
  <si>
    <t>12A_Si_V*_beamsplitter_clamp</t>
  </si>
  <si>
    <t>12A_Si_V*_beamsplitter_bottom</t>
  </si>
  <si>
    <t>12B_Si_V*_beamsplitter_clamp 42,2°</t>
  </si>
  <si>
    <t>12B_Si_V*_beamsplitter_bottom 42,2°</t>
  </si>
  <si>
    <t>13A_Si_V*_lens_holder</t>
  </si>
  <si>
    <t>13B_Si_V*_lens_holder_f=15mm</t>
  </si>
  <si>
    <t>13C_Si_V*_lens_holder_f=26,5mm</t>
  </si>
  <si>
    <t>13D_Si_V*_lens_holder_f=65mm</t>
  </si>
  <si>
    <t>14A_Si_V*_polarising_filter_retaining_plate</t>
  </si>
  <si>
    <t>14A_Si_V*_polarising_filter_intermediate_plate</t>
  </si>
  <si>
    <t>14A_Si_V*_polarising_filter_frontplate</t>
  </si>
  <si>
    <t>15A_Si_V*_light_sensor_BH1750</t>
  </si>
  <si>
    <t>15A_Si_V*_light_sensor_ESP32Mini</t>
  </si>
  <si>
    <t>21A_Si_V*_coupling_polarising_filter_retaining_plate</t>
  </si>
  <si>
    <t>21A_Si_V*_coupling_polarising_filter_intermediate_plate</t>
  </si>
  <si>
    <t>21A_Si_V*_coupling_polarising_filter_gearwheel_left</t>
  </si>
  <si>
    <t>21A_Si_V*_coupling_polarising_filter_gearwheel_right</t>
  </si>
  <si>
    <t>21A_Si_V*_coupling_polarising_filter_grid_insert</t>
  </si>
  <si>
    <t>04A_Wh_V*_base</t>
  </si>
  <si>
    <t>04B_Wh_V*_screen</t>
  </si>
  <si>
    <t>04C_Wh_V*_pinhole</t>
  </si>
  <si>
    <t>04D_Wh_V*_scalefoot</t>
  </si>
  <si>
    <t xml:space="preserve">03A_Re_V*_adjusting_screw_head </t>
  </si>
  <si>
    <t>05A_Re_V*_diffraction_grade_holder_rotary_button</t>
  </si>
  <si>
    <t>06A_Re_V*_basis_polarising_filter_handle</t>
  </si>
  <si>
    <t>14A_Re_V*_polarising_filter_wheel</t>
  </si>
  <si>
    <t>14A_Re_V*_polarising_filter_cover</t>
  </si>
  <si>
    <t>21A_Re_V*_coupling_polarising_filter_switch</t>
  </si>
  <si>
    <t>00B_Bl_V*_baseplate_con. 4x3</t>
  </si>
  <si>
    <t>00B_Bl_V*_connector_basepl.</t>
  </si>
  <si>
    <t>06A_Si_V*_basis_polarising_filter_cover</t>
  </si>
  <si>
    <t>11A_Si_V*_laser_plate</t>
  </si>
  <si>
    <t>11B_Si_V*_led_plate</t>
  </si>
  <si>
    <t>11C_Si_V*_mirror_plate</t>
  </si>
  <si>
    <t>11D_Si_V*_mirror_plate_piezo</t>
  </si>
  <si>
    <t>21A_Si_V*_coupling_polarising_filter_front_plate</t>
  </si>
  <si>
    <t>https://www.reichelt.de/kabelbinder-205x2-5-mm-uv-witterungsstabil-schwarz-ht-111-02160-p341061.html?&amp;trstct=vrt_pdn&amp;nbc=1</t>
  </si>
  <si>
    <t>Zip tie</t>
  </si>
  <si>
    <t>Kabelbinder</t>
  </si>
  <si>
    <t>Barrel connector</t>
  </si>
  <si>
    <t>DC-Socket</t>
  </si>
  <si>
    <t>Round toggle switch</t>
  </si>
  <si>
    <t>heat-shrink tubing</t>
  </si>
  <si>
    <t>Twin stranded wire</t>
  </si>
  <si>
    <t>Threaded insert</t>
  </si>
  <si>
    <t>Soldering tin</t>
  </si>
  <si>
    <t>XX3_Sign_laser_warning</t>
  </si>
  <si>
    <t>XX1_Tool_connect_baseplates</t>
  </si>
  <si>
    <t>XX2_Tool_insert_lenses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</si>
</sst>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.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C4A670"/>
        <bgColor indexed="64"/>
      </patternFill>
    </fill>
    <fill>
      <patternFill patternType="solid">
        <fgColor rgb="FFE4B91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E60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1" xfId="0" applyBorder="1"/>
    <xf numFmtId="0" fontId="0" fillId="0" borderId="2" xfId="0" applyBorder="1"/>
    <xf numFmtId="0" fontId="1" fillId="7" borderId="2" xfId="0" applyFont="1" applyFill="1" applyBorder="1"/>
    <xf numFmtId="0" fontId="0" fillId="7" borderId="2" xfId="0" applyFill="1" applyBorder="1"/>
    <xf numFmtId="0" fontId="0" fillId="7" borderId="5" xfId="0" applyFill="1" applyBorder="1" applyAlignment="1">
      <alignment horizontal="center"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center" vertical="center"/>
    </xf>
    <xf numFmtId="0" fontId="1" fillId="9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3" xfId="0" applyBorder="1"/>
    <xf numFmtId="0" fontId="0" fillId="9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9" borderId="1" xfId="0" applyFont="1" applyFill="1" applyBorder="1"/>
    <xf numFmtId="0" fontId="5" fillId="9" borderId="1" xfId="0" applyFont="1" applyFill="1" applyBorder="1"/>
    <xf numFmtId="0" fontId="5" fillId="9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center" textRotation="90" wrapText="1"/>
    </xf>
    <xf numFmtId="164" fontId="0" fillId="0" borderId="0" xfId="0" applyNumberFormat="1"/>
    <xf numFmtId="0" fontId="0" fillId="0" borderId="0" xfId="0" applyProtection="1">
      <protection hidden="1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textRotation="90" wrapText="1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1" applyBorder="1" applyAlignment="1">
      <alignment horizontal="left"/>
    </xf>
    <xf numFmtId="0" fontId="2" fillId="0" borderId="0" xfId="1" applyAlignment="1">
      <alignment horizontal="left"/>
    </xf>
    <xf numFmtId="0" fontId="2" fillId="0" borderId="0" xfId="1" applyBorder="1" applyAlignment="1">
      <alignment horizontal="left"/>
    </xf>
    <xf numFmtId="0" fontId="2" fillId="0" borderId="6" xfId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7" xfId="1" applyBorder="1" applyAlignment="1">
      <alignment horizontal="left"/>
    </xf>
    <xf numFmtId="0" fontId="1" fillId="9" borderId="8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2" xfId="1" applyBorder="1" applyAlignment="1">
      <alignment horizontal="left"/>
    </xf>
    <xf numFmtId="0" fontId="0" fillId="4" borderId="0" xfId="0" applyFill="1" applyAlignment="1">
      <alignment horizontal="left"/>
    </xf>
    <xf numFmtId="0" fontId="1" fillId="0" borderId="0" xfId="0" applyFont="1" applyAlignment="1">
      <alignment horizontal="center"/>
    </xf>
    <xf numFmtId="0" fontId="0" fillId="4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8" borderId="0" xfId="0" applyFill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6" borderId="6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1" xfId="0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1" fillId="0" borderId="7" xfId="0" applyFont="1" applyBorder="1" applyAlignment="1">
      <alignment horizontal="left"/>
    </xf>
    <xf numFmtId="0" fontId="4" fillId="10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5" borderId="0" xfId="0" applyFill="1" applyAlignment="1">
      <alignment horizontal="left"/>
    </xf>
    <xf numFmtId="0" fontId="1" fillId="0" borderId="0" xfId="0" applyFont="1" applyAlignment="1">
      <alignment horizontal="left"/>
    </xf>
    <xf numFmtId="0" fontId="0" fillId="4" borderId="1" xfId="0" applyFill="1" applyBorder="1" applyAlignment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E60A"/>
      <color rgb="FFFFFF00"/>
      <color rgb="FFFFFF99"/>
      <color rgb="FFFF0000"/>
      <color rgb="FFC4A670"/>
      <color rgb="FFBFBFBF"/>
      <color rgb="FFE4B91A"/>
      <color rgb="FFE7C417"/>
      <color rgb="FFCC99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reichelt.de/bueschelstecker-4mm-schwarz-bkl-072162-p235724.html?&amp;trstct=pos_2&amp;nbc=1" TargetMode="External"/><Relationship Id="rId18" Type="http://schemas.openxmlformats.org/officeDocument/2006/relationships/hyperlink" Target="https://astromedia.de/Opti-MediaAchromat-51" TargetMode="External"/><Relationship Id="rId26" Type="http://schemas.openxmlformats.org/officeDocument/2006/relationships/hyperlink" Target="https://o3q.de/anleitungen-dateien/" TargetMode="External"/><Relationship Id="rId39" Type="http://schemas.openxmlformats.org/officeDocument/2006/relationships/hyperlink" Target="https://www.reichelt.de/entwicklerboards-digitaler-lichtsensor-bh1750-debo-bh-1750-p224217.html" TargetMode="External"/><Relationship Id="rId21" Type="http://schemas.openxmlformats.org/officeDocument/2006/relationships/hyperlink" Target="https://www.supermagnete.de/magnetkugeln-neodym/magnetkugel-5mm_K-05-N" TargetMode="External"/><Relationship Id="rId34" Type="http://schemas.openxmlformats.org/officeDocument/2006/relationships/hyperlink" Target="https://www.reichelt.de/spiralschlauch-3-25-mm-10-m-weiss-quad-2111c141-p332584.html" TargetMode="External"/><Relationship Id="rId42" Type="http://schemas.openxmlformats.org/officeDocument/2006/relationships/hyperlink" Target="https://o3q.de/anleitungen-dateien/" TargetMode="External"/><Relationship Id="rId47" Type="http://schemas.openxmlformats.org/officeDocument/2006/relationships/hyperlink" Target="https://www.reichelt.de/duennschichtwiderstand-axial-0-6-w-10-ohm-1--vi-mbb02070c1009-p233671.html?&amp;trstct=pos_14&amp;nbc=1" TargetMode="External"/><Relationship Id="rId7" Type="http://schemas.openxmlformats.org/officeDocument/2006/relationships/hyperlink" Target="https://www.reichelt.de/batteriehalter-fuer-2-mignonzellen-aa--halter-2xaaz-p113169.html?&amp;trstct=pos_0&amp;nbc=1" TargetMode="External"/><Relationship Id="rId2" Type="http://schemas.openxmlformats.org/officeDocument/2006/relationships/hyperlink" Target="https://www.reichelt.de/punkt-lasermodul-rot-650-nm-5-vdc-7x14-mm-klasse-2-pico-70107388-p254568.html?&amp;trstct=pos_1&amp;nbc=1" TargetMode="External"/><Relationship Id="rId16" Type="http://schemas.openxmlformats.org/officeDocument/2006/relationships/hyperlink" Target="https://astromedia.de/Vorderflaechen-Glasspiegel-22x22mm" TargetMode="External"/><Relationship Id="rId29" Type="http://schemas.openxmlformats.org/officeDocument/2006/relationships/hyperlink" Target="https://www.conrad.de/de/p/3m-vhb-5952f-5952f-193-doppelseitiges-klebeband-vhb-5952f-schwarz-l-x-b-3-m-x-19-mm-1-st-806742.html" TargetMode="External"/><Relationship Id="rId11" Type="http://schemas.openxmlformats.org/officeDocument/2006/relationships/hyperlink" Target="https://www.reichelt.de/led-5-mm-bedrahtet-gruen-43300-mcd-15--sloan-l5-g81n-gu-p230982.html?&amp;trstct=pol_1&amp;nbc=1" TargetMode="External"/><Relationship Id="rId24" Type="http://schemas.openxmlformats.org/officeDocument/2006/relationships/hyperlink" Target="https://www.reichelt.de/bueschelstecker-4mm-rot-bkl-072164-p235726.html?&amp;trstct=vrt_pdn&amp;nbc=1" TargetMode="External"/><Relationship Id="rId32" Type="http://schemas.openxmlformats.org/officeDocument/2006/relationships/hyperlink" Target="https://www.schraubenhimmel.de/muttern/sechskantmuttern/stopmuttern/mit-kunststoff-klemmteil/28174/din-985-stahl-6-verzinkt-m-3-sechskantmutter-mit-klemmteil-niedrige-form-kleinpaket" TargetMode="External"/><Relationship Id="rId37" Type="http://schemas.openxmlformats.org/officeDocument/2006/relationships/hyperlink" Target="https://o3q.de/anleitungen-dateien/" TargetMode="External"/><Relationship Id="rId40" Type="http://schemas.openxmlformats.org/officeDocument/2006/relationships/hyperlink" Target="https://o3q.de/anleitungen-dateien/" TargetMode="External"/><Relationship Id="rId45" Type="http://schemas.openxmlformats.org/officeDocument/2006/relationships/hyperlink" Target="https://o3q.de/anleitungen-dateien/" TargetMode="External"/><Relationship Id="rId5" Type="http://schemas.openxmlformats.org/officeDocument/2006/relationships/hyperlink" Target="https://www.reichelt.de/einbaubuchse-aussen-5-6-mm-innen-2-5-mm-dc-072342l-p196471.html?&amp;trstct=pol_15&amp;nbc=1" TargetMode="External"/><Relationship Id="rId15" Type="http://schemas.openxmlformats.org/officeDocument/2006/relationships/hyperlink" Target="https://www.reichelt.de/red-alkaline-batterie-aa-mignon-4er-pack-ans-red-4xaa-p100558.html?&amp;trstct=pos_6&amp;nbc=1" TargetMode="External"/><Relationship Id="rId23" Type="http://schemas.openxmlformats.org/officeDocument/2006/relationships/hyperlink" Target="https://shop.webmart.de/44918/71168/357690/product.html" TargetMode="External"/><Relationship Id="rId28" Type="http://schemas.openxmlformats.org/officeDocument/2006/relationships/hyperlink" Target="https://shop.webmart.de/44918/71168/357690/product.html" TargetMode="External"/><Relationship Id="rId36" Type="http://schemas.openxmlformats.org/officeDocument/2006/relationships/hyperlink" Target="https://o3q.de/anleitungen-dateien/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www.reichelt.de/lautsprecherkabel-rot-schwarz-cu-10-m-la-205-10-p9813.html?&amp;trstct=vrt_pdn&amp;nbc=1" TargetMode="External"/><Relationship Id="rId19" Type="http://schemas.openxmlformats.org/officeDocument/2006/relationships/hyperlink" Target="https://astromedia.de/Opti-Media-OM2" TargetMode="External"/><Relationship Id="rId31" Type="http://schemas.openxmlformats.org/officeDocument/2006/relationships/hyperlink" Target="https://www.schraubenhimmel.de/schrauben/zylinderkopf/metrisch-innensechskant/39228/din-912-stahl-8.8-verzinkt-m-3x12-zylinderschrauben-mit-innensechskant" TargetMode="External"/><Relationship Id="rId44" Type="http://schemas.openxmlformats.org/officeDocument/2006/relationships/hyperlink" Target="https://o3q.de/anleitungen-dateien/" TargetMode="External"/><Relationship Id="rId4" Type="http://schemas.openxmlformats.org/officeDocument/2006/relationships/hyperlink" Target="https://www.reichelt.de/hohlstecker-knickschutz-aussen-5-5-mm-innen-2-5-mm-hs-25-9-p8649.html?&amp;trstct=pol_9&amp;nbc=1" TargetMode="External"/><Relationship Id="rId9" Type="http://schemas.openxmlformats.org/officeDocument/2006/relationships/hyperlink" Target="https://www.reichelt.de/schrumpfschlauch-sortiment-schwarz-100-teilig-delock-86271-p152924.html?search=Delock+86271" TargetMode="External"/><Relationship Id="rId14" Type="http://schemas.openxmlformats.org/officeDocument/2006/relationships/hyperlink" Target="https://www.reichelt.de/sekundenkleber-super-glue-140-schnell-aushaertend-20-g-wiko-sg140-20-p98444.html?&amp;trstct=pos_5&amp;nbc=1" TargetMode="External"/><Relationship Id="rId22" Type="http://schemas.openxmlformats.org/officeDocument/2006/relationships/hyperlink" Target="https://www.magnethandel.de/neocube-216-magnetkugeln-kugelmagnete-magnetset-nickel" TargetMode="External"/><Relationship Id="rId27" Type="http://schemas.openxmlformats.org/officeDocument/2006/relationships/hyperlink" Target="https://www.reichelt.de/micro-arcade-button-mit-mikrostaster-27-1-mm-schwarz-arc-button-mc-bk-p252669.html?&amp;trstct=pol_1&amp;nbc=1" TargetMode="External"/><Relationship Id="rId30" Type="http://schemas.openxmlformats.org/officeDocument/2006/relationships/hyperlink" Target="https://www.schraubenhimmel.de/muttern/sechskantmuttern/normale-form/40146/din-934-stahl-6-verzinkt-m-3-sechskantmuttern" TargetMode="External"/><Relationship Id="rId35" Type="http://schemas.openxmlformats.org/officeDocument/2006/relationships/hyperlink" Target="https://o3q.de/anleitungen-dateien/" TargetMode="External"/><Relationship Id="rId43" Type="http://schemas.openxmlformats.org/officeDocument/2006/relationships/hyperlink" Target="https://o3q.de/anleitungen-dateien/" TargetMode="External"/><Relationship Id="rId48" Type="http://schemas.openxmlformats.org/officeDocument/2006/relationships/hyperlink" Target="https://www.reichelt.de/kabelbinder-205x2-5-mm-uv-witterungsstabil-schwarz-ht-111-02160-p341061.html?&amp;trstct=vrt_pdn&amp;nbc=1" TargetMode="External"/><Relationship Id="rId8" Type="http://schemas.openxmlformats.org/officeDocument/2006/relationships/hyperlink" Target="https://www.reichelt.de/duennschichtwiderstand-axial-0-6-w-47-ohm-1--vi-mbb02070c4709-p233747.html?&amp;trstct=pos_1&amp;nbc=1" TargetMode="External"/><Relationship Id="rId3" Type="http://schemas.openxmlformats.org/officeDocument/2006/relationships/hyperlink" Target="https://www.reichelt.de/raspberry-pi-kabel-mit-schalter-100-cm-schwarz-rpi-cable-sw-100-p242762.html?&amp;nbc=1" TargetMode="External"/><Relationship Id="rId12" Type="http://schemas.openxmlformats.org/officeDocument/2006/relationships/hyperlink" Target="https://www.reichelt.de/piezoelement-4-4-khz-200-ohm-bedrahtet-epz-27ms44w-p145918.html?&amp;trstct=pos_4&amp;nbc=1" TargetMode="External"/><Relationship Id="rId17" Type="http://schemas.openxmlformats.org/officeDocument/2006/relationships/hyperlink" Target="https://astromedia.de/Teildurchlaessiger-Vorderflaechen-Glasspiegel-30x40mm" TargetMode="External"/><Relationship Id="rId25" Type="http://schemas.openxmlformats.org/officeDocument/2006/relationships/hyperlink" Target="https://www.reichelt.de/3d-druck-gewindeeinsaetze-m3x5-7-100-stueck-rx-m3x5-7-p332213.html?&amp;trstct=pos_4&amp;nbc=1" TargetMode="External"/><Relationship Id="rId33" Type="http://schemas.openxmlformats.org/officeDocument/2006/relationships/hyperlink" Target="https://www.schraubenhimmel.de/schrauben/sechskantkopf/metrisch/95172/din-933/iso-4017-stahl-8.8-verzinkt-m-3x40-sechskantschrauben-vollgewinde" TargetMode="External"/><Relationship Id="rId38" Type="http://schemas.openxmlformats.org/officeDocument/2006/relationships/hyperlink" Target="https://www.reichelt.de/d1-mini-pro-esp32-wroom-board-cp2104-d1-mini-pro-8266-p357465.html" TargetMode="External"/><Relationship Id="rId46" Type="http://schemas.openxmlformats.org/officeDocument/2006/relationships/hyperlink" Target="https://www.reichelt.de/loetzinn-bleifrei-0-75-mm-250-g-lz-fe-csn-0-75-2-p141701.html?&amp;trstct=pos_5&amp;nbc=1" TargetMode="External"/><Relationship Id="rId20" Type="http://schemas.openxmlformats.org/officeDocument/2006/relationships/hyperlink" Target="https://astromedia.de/Opti-Media-Linse-OM5" TargetMode="External"/><Relationship Id="rId41" Type="http://schemas.openxmlformats.org/officeDocument/2006/relationships/hyperlink" Target="https://o3q.de/anleitungen-dateien/" TargetMode="External"/><Relationship Id="rId1" Type="http://schemas.openxmlformats.org/officeDocument/2006/relationships/hyperlink" Target="https://www.reichelt.de/punkt-lasermodul-rot-650-nm-3-vdc-6-5x17-mm-klasse-2-pico-70115864-p254429.html?CCOUNTRY=445&amp;LANGUAGE=de&amp;trstct=pos_12&amp;nbc=1&amp;&amp;r=1" TargetMode="External"/><Relationship Id="rId6" Type="http://schemas.openxmlformats.org/officeDocument/2006/relationships/hyperlink" Target="https://www.reichelt.de/kipphebelschalter-rund-1x-ein-aus-teilbel-rt-ws-r13-112-lpla-p105448.html?&amp;trstct=pos_0&amp;nbc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FD8C3-DE97-402C-97A2-196270480E76}">
  <dimension ref="A1:T36"/>
  <sheetViews>
    <sheetView workbookViewId="0">
      <selection activeCell="B3" sqref="B3:B10"/>
    </sheetView>
  </sheetViews>
  <sheetFormatPr baseColWidth="10" defaultRowHeight="15" x14ac:dyDescent="0.25"/>
  <cols>
    <col min="1" max="1" width="30.5703125" customWidth="1"/>
    <col min="2" max="2" width="15.85546875" customWidth="1"/>
    <col min="3" max="3" width="11" customWidth="1"/>
    <col min="4" max="4" width="33.42578125" customWidth="1"/>
    <col min="5" max="5" width="18.85546875" customWidth="1"/>
    <col min="6" max="6" width="20.85546875" customWidth="1"/>
  </cols>
  <sheetData>
    <row r="1" spans="1:20" x14ac:dyDescent="0.25">
      <c r="A1" s="41" t="s">
        <v>156</v>
      </c>
      <c r="B1" s="41"/>
    </row>
    <row r="2" spans="1:20" x14ac:dyDescent="0.25">
      <c r="A2" s="16" t="s">
        <v>155</v>
      </c>
      <c r="B2" s="16" t="s">
        <v>157</v>
      </c>
    </row>
    <row r="3" spans="1:20" x14ac:dyDescent="0.25">
      <c r="A3" t="s">
        <v>49</v>
      </c>
      <c r="B3" s="15">
        <v>5</v>
      </c>
      <c r="F3" s="1"/>
      <c r="G3" s="1"/>
    </row>
    <row r="4" spans="1:20" x14ac:dyDescent="0.25">
      <c r="A4" t="s">
        <v>18</v>
      </c>
      <c r="B4" s="15">
        <v>5</v>
      </c>
    </row>
    <row r="5" spans="1:20" x14ac:dyDescent="0.25">
      <c r="A5" t="s">
        <v>191</v>
      </c>
      <c r="B5" s="15">
        <v>5</v>
      </c>
    </row>
    <row r="6" spans="1:20" x14ac:dyDescent="0.25">
      <c r="A6" t="s">
        <v>50</v>
      </c>
      <c r="B6" s="15">
        <v>5</v>
      </c>
    </row>
    <row r="7" spans="1:20" x14ac:dyDescent="0.25">
      <c r="A7" t="s">
        <v>51</v>
      </c>
      <c r="B7" s="15">
        <v>5</v>
      </c>
    </row>
    <row r="8" spans="1:20" x14ac:dyDescent="0.25">
      <c r="A8" t="s">
        <v>159</v>
      </c>
      <c r="B8" s="15">
        <v>5</v>
      </c>
    </row>
    <row r="9" spans="1:20" x14ac:dyDescent="0.25">
      <c r="A9" t="s">
        <v>193</v>
      </c>
      <c r="B9" s="15">
        <v>5</v>
      </c>
    </row>
    <row r="10" spans="1:20" x14ac:dyDescent="0.25">
      <c r="A10" t="s">
        <v>192</v>
      </c>
      <c r="B10" s="15">
        <v>5</v>
      </c>
    </row>
    <row r="11" spans="1:20" x14ac:dyDescent="0.25">
      <c r="A11" t="s">
        <v>33</v>
      </c>
      <c r="B11" s="15">
        <v>0</v>
      </c>
    </row>
    <row r="12" spans="1:20" x14ac:dyDescent="0.25">
      <c r="B12" s="15"/>
    </row>
    <row r="13" spans="1:20" ht="15.75" x14ac:dyDescent="0.25">
      <c r="A13" s="17" t="s">
        <v>158</v>
      </c>
      <c r="B13" s="18"/>
      <c r="D13" s="2"/>
      <c r="E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0" x14ac:dyDescent="0.25">
      <c r="A14" t="s">
        <v>52</v>
      </c>
      <c r="B14" s="15">
        <v>0</v>
      </c>
    </row>
    <row r="15" spans="1:20" x14ac:dyDescent="0.25">
      <c r="A15" t="s">
        <v>53</v>
      </c>
      <c r="B15" s="15">
        <v>0</v>
      </c>
    </row>
    <row r="16" spans="1:20" x14ac:dyDescent="0.25">
      <c r="A16" t="s">
        <v>54</v>
      </c>
      <c r="B16" s="15">
        <v>0</v>
      </c>
    </row>
    <row r="17" spans="1:2" x14ac:dyDescent="0.25">
      <c r="A17" t="s">
        <v>11</v>
      </c>
      <c r="B17" s="15">
        <v>0</v>
      </c>
    </row>
    <row r="18" spans="1:2" x14ac:dyDescent="0.25">
      <c r="A18" t="s">
        <v>55</v>
      </c>
      <c r="B18" s="15">
        <v>0</v>
      </c>
    </row>
    <row r="19" spans="1:2" x14ac:dyDescent="0.25">
      <c r="A19" t="s">
        <v>56</v>
      </c>
      <c r="B19" s="15">
        <v>0</v>
      </c>
    </row>
    <row r="20" spans="1:2" x14ac:dyDescent="0.25">
      <c r="A20" t="s">
        <v>96</v>
      </c>
      <c r="B20" s="15">
        <v>0</v>
      </c>
    </row>
    <row r="21" spans="1:2" x14ac:dyDescent="0.25">
      <c r="A21" t="s">
        <v>58</v>
      </c>
      <c r="B21" s="15">
        <v>0</v>
      </c>
    </row>
    <row r="22" spans="1:2" x14ac:dyDescent="0.25">
      <c r="A22" t="s">
        <v>59</v>
      </c>
      <c r="B22" s="15">
        <v>0</v>
      </c>
    </row>
    <row r="23" spans="1:2" x14ac:dyDescent="0.25">
      <c r="A23" t="s">
        <v>60</v>
      </c>
      <c r="B23" s="15">
        <v>0</v>
      </c>
    </row>
    <row r="24" spans="1:2" x14ac:dyDescent="0.25">
      <c r="A24" t="s">
        <v>61</v>
      </c>
      <c r="B24" s="15">
        <v>0</v>
      </c>
    </row>
    <row r="25" spans="1:2" x14ac:dyDescent="0.25">
      <c r="A25" t="s">
        <v>62</v>
      </c>
      <c r="B25" s="15">
        <v>0</v>
      </c>
    </row>
    <row r="26" spans="1:2" x14ac:dyDescent="0.25">
      <c r="A26" t="s">
        <v>63</v>
      </c>
      <c r="B26" s="15">
        <v>0</v>
      </c>
    </row>
    <row r="27" spans="1:2" x14ac:dyDescent="0.25">
      <c r="A27" t="s">
        <v>64</v>
      </c>
      <c r="B27" s="15">
        <v>0</v>
      </c>
    </row>
    <row r="28" spans="1:2" x14ac:dyDescent="0.25">
      <c r="A28" t="s">
        <v>65</v>
      </c>
      <c r="B28" s="15">
        <v>0</v>
      </c>
    </row>
    <row r="29" spans="1:2" x14ac:dyDescent="0.25">
      <c r="A29" t="s">
        <v>66</v>
      </c>
      <c r="B29" s="15">
        <v>0</v>
      </c>
    </row>
    <row r="30" spans="1:2" x14ac:dyDescent="0.25">
      <c r="A30" t="s">
        <v>67</v>
      </c>
      <c r="B30" s="15">
        <v>0</v>
      </c>
    </row>
    <row r="31" spans="1:2" x14ac:dyDescent="0.25">
      <c r="A31" t="s">
        <v>179</v>
      </c>
      <c r="B31" s="15">
        <v>0</v>
      </c>
    </row>
    <row r="32" spans="1:2" x14ac:dyDescent="0.25">
      <c r="A32" t="s">
        <v>172</v>
      </c>
      <c r="B32" s="15">
        <v>0</v>
      </c>
    </row>
    <row r="33" spans="1:2" x14ac:dyDescent="0.25">
      <c r="A33" t="s">
        <v>68</v>
      </c>
      <c r="B33" s="15">
        <v>0</v>
      </c>
    </row>
    <row r="34" spans="1:2" x14ac:dyDescent="0.25">
      <c r="A34" t="s">
        <v>69</v>
      </c>
      <c r="B34" s="15">
        <v>0</v>
      </c>
    </row>
    <row r="35" spans="1:2" x14ac:dyDescent="0.25">
      <c r="A35" t="s">
        <v>70</v>
      </c>
      <c r="B35" s="15">
        <v>0</v>
      </c>
    </row>
    <row r="36" spans="1:2" x14ac:dyDescent="0.25">
      <c r="A36" t="s">
        <v>4</v>
      </c>
      <c r="B36" s="15">
        <v>0</v>
      </c>
    </row>
  </sheetData>
  <mergeCells count="1">
    <mergeCell ref="A1:B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B4E63-4D3B-44A2-A4FD-5BEE8E2EC5EB}">
  <dimension ref="A1:AC146"/>
  <sheetViews>
    <sheetView tabSelected="1" zoomScaleNormal="100" workbookViewId="0">
      <pane xSplit="4" ySplit="3" topLeftCell="E4" activePane="bottomRight" state="frozen"/>
      <selection pane="topRight" activeCell="D1" sqref="D1"/>
      <selection pane="bottomLeft" activeCell="A3" sqref="A3"/>
      <selection pane="bottomRight" activeCell="A4" sqref="A4:B4"/>
    </sheetView>
  </sheetViews>
  <sheetFormatPr baseColWidth="10" defaultRowHeight="15" x14ac:dyDescent="0.25"/>
  <cols>
    <col min="1" max="2" width="23.7109375" customWidth="1"/>
    <col min="3" max="3" width="13.85546875" customWidth="1"/>
    <col min="4" max="4" width="4.5703125" style="13" customWidth="1"/>
    <col min="5" max="27" width="8.28515625" customWidth="1"/>
  </cols>
  <sheetData>
    <row r="1" spans="1:28" ht="60" customHeight="1" x14ac:dyDescent="0.25">
      <c r="A1" s="46" t="s">
        <v>91</v>
      </c>
      <c r="B1" s="46" t="s">
        <v>97</v>
      </c>
      <c r="C1" s="32" t="s">
        <v>181</v>
      </c>
      <c r="D1" s="23" t="s">
        <v>182</v>
      </c>
      <c r="E1" s="37" t="s">
        <v>160</v>
      </c>
      <c r="F1" s="37" t="s">
        <v>53</v>
      </c>
      <c r="G1" s="37" t="s">
        <v>201</v>
      </c>
      <c r="H1" s="37" t="s">
        <v>11</v>
      </c>
      <c r="I1" s="37" t="s">
        <v>13</v>
      </c>
      <c r="J1" s="37" t="s">
        <v>56</v>
      </c>
      <c r="K1" s="37" t="s">
        <v>57</v>
      </c>
      <c r="L1" s="37" t="s">
        <v>58</v>
      </c>
      <c r="M1" s="37" t="s">
        <v>162</v>
      </c>
      <c r="N1" s="37" t="s">
        <v>60</v>
      </c>
      <c r="O1" s="37" t="s">
        <v>61</v>
      </c>
      <c r="P1" s="37" t="s">
        <v>62</v>
      </c>
      <c r="Q1" s="37" t="s">
        <v>63</v>
      </c>
      <c r="R1" s="37" t="s">
        <v>164</v>
      </c>
      <c r="S1" s="37" t="s">
        <v>165</v>
      </c>
      <c r="T1" s="37" t="s">
        <v>66</v>
      </c>
      <c r="U1" s="37" t="s">
        <v>166</v>
      </c>
      <c r="V1" s="37" t="s">
        <v>179</v>
      </c>
      <c r="W1" s="37" t="s">
        <v>172</v>
      </c>
      <c r="X1" s="37" t="s">
        <v>167</v>
      </c>
      <c r="Y1" s="37" t="s">
        <v>168</v>
      </c>
      <c r="Z1" s="37" t="s">
        <v>70</v>
      </c>
      <c r="AA1" s="37" t="s">
        <v>4</v>
      </c>
    </row>
    <row r="2" spans="1:28" ht="60.75" customHeight="1" x14ac:dyDescent="0.25">
      <c r="A2" s="47"/>
      <c r="B2" s="47"/>
      <c r="C2" s="33" t="s">
        <v>152</v>
      </c>
      <c r="D2" s="23" t="s">
        <v>183</v>
      </c>
      <c r="E2" s="37" t="s">
        <v>200</v>
      </c>
      <c r="F2" s="37" t="s">
        <v>199</v>
      </c>
      <c r="G2" s="37" t="s">
        <v>202</v>
      </c>
      <c r="H2" s="37" t="s">
        <v>11</v>
      </c>
      <c r="I2" s="37" t="s">
        <v>13</v>
      </c>
      <c r="J2" s="37" t="s">
        <v>203</v>
      </c>
      <c r="K2" s="37" t="s">
        <v>103</v>
      </c>
      <c r="L2" s="37" t="s">
        <v>161</v>
      </c>
      <c r="M2" s="37" t="s">
        <v>140</v>
      </c>
      <c r="N2" s="37" t="s">
        <v>141</v>
      </c>
      <c r="O2" s="37" t="s">
        <v>163</v>
      </c>
      <c r="P2" s="37" t="s">
        <v>143</v>
      </c>
      <c r="Q2" s="37" t="s">
        <v>144</v>
      </c>
      <c r="R2" s="37" t="s">
        <v>145</v>
      </c>
      <c r="S2" s="37" t="s">
        <v>184</v>
      </c>
      <c r="T2" s="37" t="s">
        <v>147</v>
      </c>
      <c r="U2" s="37" t="s">
        <v>185</v>
      </c>
      <c r="V2" s="37" t="s">
        <v>186</v>
      </c>
      <c r="W2" s="37" t="s">
        <v>198</v>
      </c>
      <c r="X2" s="37" t="s">
        <v>187</v>
      </c>
      <c r="Y2" s="38" t="s">
        <v>188</v>
      </c>
      <c r="Z2" s="37" t="s">
        <v>189</v>
      </c>
      <c r="AA2" s="37" t="s">
        <v>4</v>
      </c>
      <c r="AB2" s="19"/>
    </row>
    <row r="3" spans="1:28" s="4" customFormat="1" ht="15.75" thickBot="1" x14ac:dyDescent="0.3">
      <c r="A3" s="5" t="s">
        <v>92</v>
      </c>
      <c r="B3" s="5" t="s">
        <v>98</v>
      </c>
      <c r="C3" s="6"/>
      <c r="D3" s="7">
        <f>SUM(E3:AA3)</f>
        <v>135</v>
      </c>
      <c r="E3" s="14" cm="1">
        <f t="array" ref="E3">MAX(E112:E120*$D112:$D120)+SUM(E123:E143*$D123:$D143)</f>
        <v>5</v>
      </c>
      <c r="F3" s="14" cm="1">
        <f t="array" ref="F3">MAX(F112:F120*$D112:$D120)+SUM(F123:F143*$D123:$D143)</f>
        <v>0</v>
      </c>
      <c r="G3" s="14" cm="1">
        <f t="array" ref="G3">MAX(G112:G120*$D112:$D120)+SUM(G123:G143*$D123:$D143)</f>
        <v>10</v>
      </c>
      <c r="H3" s="14" cm="1">
        <f t="array" ref="H3">MAX(H112:H120*$D112:$D120)+SUM(H123:H143*$D123:$D143)</f>
        <v>5</v>
      </c>
      <c r="I3" s="14" cm="1">
        <f t="array" ref="I3">MAX(I112:I120*$D112:$D120)+SUM(I123:I143*$D123:$D143)</f>
        <v>5</v>
      </c>
      <c r="J3" s="14" cm="1">
        <f t="array" ref="J3">MAX(J112:J120*$D112:$D120)+SUM(J123:J143*$D123:$D143)</f>
        <v>5</v>
      </c>
      <c r="K3" s="14" cm="1">
        <f t="array" ref="K3">MAX(K112:K120*$D112:$D120)+SUM(K123:K143*$D123:$D143)</f>
        <v>0</v>
      </c>
      <c r="L3" s="14" cm="1">
        <f t="array" ref="L3">MAX(L112:L120*$D112:$D120)+SUM(L123:L143*$D123:$D143)</f>
        <v>10</v>
      </c>
      <c r="M3" s="14" cm="1">
        <f t="array" ref="M3">MAX(M112:M120*$D112:$D120)+SUM(M123:M143*$D123:$D143)</f>
        <v>5</v>
      </c>
      <c r="N3" s="14" cm="1">
        <f t="array" ref="N3">MAX(N112:N120*$D112:$D120)+SUM(N123:N143*$D123:$D143)</f>
        <v>15</v>
      </c>
      <c r="O3" s="14" cm="1">
        <f t="array" ref="O3">MAX(O112:O120*$D112:$D120)+SUM(O123:O143*$D123:$D143)</f>
        <v>5</v>
      </c>
      <c r="P3" s="14" cm="1">
        <f t="array" ref="P3">MAX(P112:P120*$D112:$D120)+SUM(P123:P143*$D123:$D143)</f>
        <v>5</v>
      </c>
      <c r="Q3" s="14" cm="1">
        <f t="array" ref="Q3">MAX(Q112:Q120*$D112:$D120)+SUM(Q123:Q143*$D123:$D143)</f>
        <v>5</v>
      </c>
      <c r="R3" s="14" cm="1">
        <f t="array" ref="R3">MAX(R112:R120*$D112:$D120)+SUM(R123:R143*$D123:$D143)</f>
        <v>25</v>
      </c>
      <c r="S3" s="14" cm="1">
        <f t="array" ref="S3">MAX(S112:S120*$D112:$D120)+SUM(S123:S143*$D123:$D143)</f>
        <v>5</v>
      </c>
      <c r="T3" s="14" cm="1">
        <f t="array" ref="T3">MAX(T112:T120*$D112:$D120)+SUM(T123:T143*$D123:$D143)</f>
        <v>10</v>
      </c>
      <c r="U3" s="14" cm="1">
        <f t="array" ref="U3">MAX(U112:U120*$D112:$D120)+SUM(U123:U143*$D123:$D143)</f>
        <v>5</v>
      </c>
      <c r="V3" s="14" cm="1">
        <f t="array" ref="V3">MAX(V112:V120*$D112:$D120)+SUM(V123:V143*$D123:$D143)</f>
        <v>5</v>
      </c>
      <c r="W3" s="14" cm="1">
        <f t="array" ref="W3">MAX(W112:W120*$D112:$D120)+SUM(W123:W143*$D123:$D143)</f>
        <v>10</v>
      </c>
      <c r="X3" s="14" cm="1">
        <f t="array" ref="X3">MAX(X112:X120*$D112:$D120)+SUM(X123:X143*$D123:$D143)</f>
        <v>0</v>
      </c>
      <c r="Y3" s="14" cm="1">
        <f t="array" ref="Y3">MAX(Y112:Y120*$D112:$D120)+SUM(Y123:Y143*$D123:$D143)</f>
        <v>0</v>
      </c>
      <c r="Z3" s="14" cm="1">
        <f t="array" ref="Z3">MAX(Z112:Z120*$D112:$D120)+SUM(Z123:Z144*$D123:$D144)</f>
        <v>0</v>
      </c>
      <c r="AA3" s="14" cm="1">
        <f t="array" ref="AA3">MAX(AA112:AA120*$D112:$D120)+SUM(AA123:AA143*$D123:$D143)</f>
        <v>0</v>
      </c>
    </row>
    <row r="4" spans="1:28" ht="16.5" thickTop="1" thickBot="1" x14ac:dyDescent="0.3">
      <c r="A4" s="48" t="s">
        <v>204</v>
      </c>
      <c r="B4" s="48"/>
      <c r="C4" s="31" t="s">
        <v>42</v>
      </c>
      <c r="D4" s="8">
        <f t="shared" ref="D4:D38" si="0">SUMPRODUCT(E4:Z4,E$3:Z$3)</f>
        <v>0</v>
      </c>
      <c r="E4">
        <v>0</v>
      </c>
      <c r="F4">
        <v>1</v>
      </c>
    </row>
    <row r="5" spans="1:28" ht="15.75" thickTop="1" x14ac:dyDescent="0.25">
      <c r="A5" s="48" t="s">
        <v>254</v>
      </c>
      <c r="B5" s="48"/>
      <c r="C5" s="29" t="s">
        <v>42</v>
      </c>
      <c r="D5" s="8">
        <f t="shared" si="0"/>
        <v>10</v>
      </c>
      <c r="E5">
        <v>2</v>
      </c>
    </row>
    <row r="6" spans="1:28" s="3" customFormat="1" x14ac:dyDescent="0.25">
      <c r="A6" s="49" t="s">
        <v>255</v>
      </c>
      <c r="B6" s="49"/>
      <c r="C6" s="28" t="s">
        <v>42</v>
      </c>
      <c r="D6" s="9">
        <f>SUMPRODUCT(E6:Z6,E$3:Z$3)</f>
        <v>15</v>
      </c>
      <c r="E6" s="3">
        <v>3</v>
      </c>
    </row>
    <row r="7" spans="1:28" x14ac:dyDescent="0.25">
      <c r="A7" s="50" t="s">
        <v>273</v>
      </c>
      <c r="B7" s="50"/>
      <c r="C7" s="34" t="s">
        <v>42</v>
      </c>
      <c r="D7" s="35">
        <f>IF(SUMPRODUCT(E7:Z7,E$3:Z$3)&gt;0,1,0)</f>
        <v>1</v>
      </c>
      <c r="E7">
        <v>1</v>
      </c>
    </row>
    <row r="8" spans="1:28" s="3" customFormat="1" x14ac:dyDescent="0.25">
      <c r="A8" s="49" t="s">
        <v>274</v>
      </c>
      <c r="B8" s="49"/>
      <c r="C8" s="28" t="s">
        <v>42</v>
      </c>
      <c r="D8" s="9">
        <f>IF(SUMPRODUCT(E8:Z8,E$3:Z$3)&gt;0,1,0)</f>
        <v>1</v>
      </c>
      <c r="O8" s="3">
        <v>1</v>
      </c>
      <c r="P8" s="3">
        <v>1</v>
      </c>
      <c r="Q8" s="3">
        <v>1</v>
      </c>
    </row>
    <row r="9" spans="1:28" x14ac:dyDescent="0.25">
      <c r="A9" s="43" t="s">
        <v>205</v>
      </c>
      <c r="B9" s="43"/>
      <c r="C9" s="29" t="s">
        <v>42</v>
      </c>
      <c r="D9" s="8">
        <f t="shared" si="0"/>
        <v>100</v>
      </c>
      <c r="G9">
        <v>1</v>
      </c>
      <c r="H9">
        <v>1</v>
      </c>
      <c r="I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W9">
        <v>1</v>
      </c>
      <c r="AA9">
        <v>1</v>
      </c>
    </row>
    <row r="10" spans="1:28" x14ac:dyDescent="0.25">
      <c r="A10" s="43" t="s">
        <v>206</v>
      </c>
      <c r="B10" s="43"/>
      <c r="C10" s="29" t="s">
        <v>42</v>
      </c>
      <c r="D10" s="8">
        <f t="shared" si="0"/>
        <v>5</v>
      </c>
      <c r="K10">
        <v>1</v>
      </c>
      <c r="S10">
        <v>1</v>
      </c>
    </row>
    <row r="11" spans="1:28" x14ac:dyDescent="0.25">
      <c r="A11" s="44" t="s">
        <v>207</v>
      </c>
      <c r="B11" s="44"/>
      <c r="C11" s="29" t="s">
        <v>42</v>
      </c>
      <c r="D11" s="8">
        <f t="shared" si="0"/>
        <v>0</v>
      </c>
      <c r="Y11">
        <v>1</v>
      </c>
    </row>
    <row r="12" spans="1:28" x14ac:dyDescent="0.25">
      <c r="A12" s="43" t="s">
        <v>208</v>
      </c>
      <c r="B12" s="43"/>
      <c r="C12" s="29" t="s">
        <v>42</v>
      </c>
      <c r="D12" s="8">
        <f t="shared" si="0"/>
        <v>5</v>
      </c>
      <c r="J12">
        <v>1</v>
      </c>
    </row>
    <row r="13" spans="1:28" x14ac:dyDescent="0.25">
      <c r="A13" s="43" t="s">
        <v>209</v>
      </c>
      <c r="B13" s="43"/>
      <c r="C13" s="29" t="s">
        <v>42</v>
      </c>
      <c r="D13" s="8">
        <f t="shared" si="0"/>
        <v>0</v>
      </c>
      <c r="X13">
        <v>4</v>
      </c>
    </row>
    <row r="14" spans="1:28" x14ac:dyDescent="0.25">
      <c r="A14" s="43" t="s">
        <v>210</v>
      </c>
      <c r="B14" s="43"/>
      <c r="C14" s="29" t="s">
        <v>42</v>
      </c>
      <c r="D14" s="8">
        <f t="shared" si="0"/>
        <v>0</v>
      </c>
      <c r="Z14">
        <v>2</v>
      </c>
    </row>
    <row r="15" spans="1:28" s="3" customFormat="1" x14ac:dyDescent="0.25">
      <c r="A15" s="51" t="s">
        <v>211</v>
      </c>
      <c r="B15" s="51"/>
      <c r="C15" s="28" t="s">
        <v>42</v>
      </c>
      <c r="D15" s="9">
        <f t="shared" si="0"/>
        <v>0</v>
      </c>
      <c r="Z15" s="3">
        <v>2</v>
      </c>
    </row>
    <row r="16" spans="1:28" x14ac:dyDescent="0.25">
      <c r="A16" s="52" t="s">
        <v>212</v>
      </c>
      <c r="B16" s="52"/>
      <c r="C16" s="29" t="s">
        <v>42</v>
      </c>
      <c r="D16" s="8">
        <f t="shared" si="0"/>
        <v>100</v>
      </c>
      <c r="G16">
        <v>1</v>
      </c>
      <c r="H16">
        <v>1</v>
      </c>
      <c r="I16">
        <v>1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  <c r="R16">
        <v>1</v>
      </c>
      <c r="W16">
        <v>1</v>
      </c>
      <c r="AA16">
        <v>1</v>
      </c>
    </row>
    <row r="17" spans="1:27" x14ac:dyDescent="0.25">
      <c r="A17" s="52" t="s">
        <v>213</v>
      </c>
      <c r="B17" s="52"/>
      <c r="C17" s="29" t="s">
        <v>42</v>
      </c>
      <c r="D17" s="8">
        <f t="shared" si="0"/>
        <v>0</v>
      </c>
      <c r="K17">
        <v>1</v>
      </c>
    </row>
    <row r="18" spans="1:27" x14ac:dyDescent="0.25">
      <c r="A18" s="52" t="s">
        <v>214</v>
      </c>
      <c r="B18" s="52"/>
      <c r="C18" s="29" t="s">
        <v>42</v>
      </c>
      <c r="D18" s="8">
        <f t="shared" si="0"/>
        <v>0</v>
      </c>
      <c r="Y18">
        <v>1</v>
      </c>
    </row>
    <row r="19" spans="1:27" s="3" customFormat="1" x14ac:dyDescent="0.25">
      <c r="A19" s="53" t="s">
        <v>215</v>
      </c>
      <c r="B19" s="53"/>
      <c r="C19" s="28" t="s">
        <v>42</v>
      </c>
      <c r="D19" s="9">
        <f t="shared" si="0"/>
        <v>5</v>
      </c>
      <c r="J19" s="3">
        <v>1</v>
      </c>
    </row>
    <row r="20" spans="1:27" x14ac:dyDescent="0.25">
      <c r="A20" s="42" t="s">
        <v>216</v>
      </c>
      <c r="B20" s="42"/>
      <c r="C20" s="29" t="s">
        <v>42</v>
      </c>
      <c r="D20" s="8">
        <f t="shared" si="0"/>
        <v>5</v>
      </c>
      <c r="S20">
        <v>1</v>
      </c>
    </row>
    <row r="21" spans="1:27" x14ac:dyDescent="0.25">
      <c r="A21" s="42" t="s">
        <v>217</v>
      </c>
      <c r="B21" s="42"/>
      <c r="C21" s="29" t="s">
        <v>42</v>
      </c>
      <c r="D21" s="8">
        <f t="shared" si="0"/>
        <v>5</v>
      </c>
      <c r="S21">
        <v>1</v>
      </c>
    </row>
    <row r="22" spans="1:27" x14ac:dyDescent="0.25">
      <c r="A22" s="42" t="s">
        <v>218</v>
      </c>
      <c r="B22" s="42"/>
      <c r="C22" s="29" t="s">
        <v>42</v>
      </c>
      <c r="D22" s="8">
        <f t="shared" si="0"/>
        <v>5</v>
      </c>
      <c r="S22">
        <v>1</v>
      </c>
    </row>
    <row r="23" spans="1:27" x14ac:dyDescent="0.25">
      <c r="A23" s="42" t="s">
        <v>256</v>
      </c>
      <c r="B23" s="42"/>
      <c r="C23" s="29" t="s">
        <v>42</v>
      </c>
      <c r="D23" s="8">
        <f t="shared" si="0"/>
        <v>0</v>
      </c>
      <c r="X23">
        <v>2</v>
      </c>
    </row>
    <row r="24" spans="1:27" x14ac:dyDescent="0.25">
      <c r="A24" s="42" t="s">
        <v>219</v>
      </c>
      <c r="B24" s="42"/>
      <c r="C24" s="29" t="s">
        <v>42</v>
      </c>
      <c r="D24" s="8">
        <f t="shared" si="0"/>
        <v>0</v>
      </c>
      <c r="X24">
        <v>1</v>
      </c>
    </row>
    <row r="25" spans="1:27" x14ac:dyDescent="0.25">
      <c r="A25" s="42" t="s">
        <v>220</v>
      </c>
      <c r="B25" s="42"/>
      <c r="C25" s="29" t="s">
        <v>42</v>
      </c>
      <c r="D25" s="8">
        <f t="shared" si="0"/>
        <v>0</v>
      </c>
      <c r="X25">
        <v>1</v>
      </c>
    </row>
    <row r="26" spans="1:27" x14ac:dyDescent="0.25">
      <c r="A26" s="45" t="s">
        <v>221</v>
      </c>
      <c r="B26" s="45"/>
      <c r="C26" s="29" t="s">
        <v>42</v>
      </c>
      <c r="D26" s="8">
        <f t="shared" si="0"/>
        <v>25</v>
      </c>
      <c r="H26">
        <v>1</v>
      </c>
      <c r="I26">
        <v>1</v>
      </c>
      <c r="L26">
        <v>1</v>
      </c>
      <c r="M26">
        <v>1</v>
      </c>
      <c r="AA26">
        <v>1</v>
      </c>
    </row>
    <row r="27" spans="1:27" x14ac:dyDescent="0.25">
      <c r="A27" s="42" t="s">
        <v>222</v>
      </c>
      <c r="B27" s="42"/>
      <c r="C27" s="29" t="s">
        <v>42</v>
      </c>
      <c r="D27" s="8">
        <f t="shared" si="0"/>
        <v>15</v>
      </c>
      <c r="N27">
        <v>1</v>
      </c>
    </row>
    <row r="28" spans="1:27" x14ac:dyDescent="0.25">
      <c r="A28" s="42" t="s">
        <v>257</v>
      </c>
      <c r="B28" s="42"/>
      <c r="C28" s="29" t="s">
        <v>42</v>
      </c>
      <c r="D28" s="8">
        <f t="shared" si="0"/>
        <v>5</v>
      </c>
      <c r="H28">
        <v>1</v>
      </c>
      <c r="AA28">
        <v>1</v>
      </c>
    </row>
    <row r="29" spans="1:27" x14ac:dyDescent="0.25">
      <c r="A29" s="42" t="s">
        <v>223</v>
      </c>
      <c r="B29" s="42"/>
      <c r="C29" s="29" t="s">
        <v>42</v>
      </c>
      <c r="D29" s="8">
        <f t="shared" si="0"/>
        <v>5</v>
      </c>
      <c r="H29">
        <v>1</v>
      </c>
      <c r="AA29">
        <v>1</v>
      </c>
    </row>
    <row r="30" spans="1:27" x14ac:dyDescent="0.25">
      <c r="A30" s="42" t="s">
        <v>258</v>
      </c>
      <c r="B30" s="42"/>
      <c r="C30" s="29" t="s">
        <v>42</v>
      </c>
      <c r="D30" s="8">
        <f t="shared" si="0"/>
        <v>5</v>
      </c>
      <c r="I30">
        <v>1</v>
      </c>
    </row>
    <row r="31" spans="1:27" x14ac:dyDescent="0.25">
      <c r="A31" s="42" t="s">
        <v>259</v>
      </c>
      <c r="B31" s="42"/>
      <c r="C31" s="29" t="s">
        <v>42</v>
      </c>
      <c r="D31" s="8">
        <f t="shared" si="0"/>
        <v>25</v>
      </c>
      <c r="L31">
        <v>1</v>
      </c>
      <c r="N31">
        <v>1</v>
      </c>
    </row>
    <row r="32" spans="1:27" x14ac:dyDescent="0.25">
      <c r="A32" s="42" t="s">
        <v>260</v>
      </c>
      <c r="B32" s="42"/>
      <c r="C32" s="29" t="s">
        <v>42</v>
      </c>
      <c r="D32" s="8">
        <f t="shared" si="0"/>
        <v>5</v>
      </c>
      <c r="M32">
        <v>1</v>
      </c>
    </row>
    <row r="33" spans="1:25" x14ac:dyDescent="0.25">
      <c r="A33" s="40" t="s">
        <v>224</v>
      </c>
      <c r="B33" s="40"/>
      <c r="C33" s="29" t="s">
        <v>42</v>
      </c>
      <c r="D33" s="8">
        <f t="shared" si="0"/>
        <v>0</v>
      </c>
    </row>
    <row r="34" spans="1:25" x14ac:dyDescent="0.25">
      <c r="A34" s="42" t="s">
        <v>225</v>
      </c>
      <c r="B34" s="42"/>
      <c r="C34" s="29" t="s">
        <v>42</v>
      </c>
      <c r="D34" s="8">
        <f t="shared" si="0"/>
        <v>10</v>
      </c>
      <c r="G34">
        <v>1</v>
      </c>
    </row>
    <row r="35" spans="1:25" x14ac:dyDescent="0.25">
      <c r="A35" s="42" t="s">
        <v>226</v>
      </c>
      <c r="B35" s="42"/>
      <c r="C35" s="29" t="s">
        <v>42</v>
      </c>
      <c r="D35" s="8">
        <f t="shared" si="0"/>
        <v>10</v>
      </c>
      <c r="G35">
        <v>1</v>
      </c>
    </row>
    <row r="36" spans="1:25" x14ac:dyDescent="0.25">
      <c r="A36" s="42" t="s">
        <v>227</v>
      </c>
      <c r="B36" s="42"/>
      <c r="C36" s="29" t="s">
        <v>42</v>
      </c>
      <c r="D36" s="8">
        <f t="shared" si="0"/>
        <v>10</v>
      </c>
      <c r="G36">
        <v>1</v>
      </c>
    </row>
    <row r="37" spans="1:25" x14ac:dyDescent="0.25">
      <c r="A37" s="42" t="s">
        <v>228</v>
      </c>
      <c r="B37" s="42"/>
      <c r="C37" s="29" t="s">
        <v>42</v>
      </c>
      <c r="D37" s="8">
        <f t="shared" si="0"/>
        <v>0</v>
      </c>
    </row>
    <row r="38" spans="1:25" x14ac:dyDescent="0.25">
      <c r="A38" s="42" t="s">
        <v>229</v>
      </c>
      <c r="B38" s="42"/>
      <c r="C38" s="29" t="s">
        <v>42</v>
      </c>
      <c r="D38" s="8">
        <f t="shared" si="0"/>
        <v>0</v>
      </c>
    </row>
    <row r="39" spans="1:25" x14ac:dyDescent="0.25">
      <c r="A39" s="42" t="s">
        <v>230</v>
      </c>
      <c r="B39" s="42"/>
      <c r="C39" s="29" t="s">
        <v>42</v>
      </c>
      <c r="D39" s="8">
        <f t="shared" ref="D39:D62" si="1">SUMPRODUCT(E39:Z39,E$3:Z$3)</f>
        <v>0</v>
      </c>
    </row>
    <row r="40" spans="1:25" x14ac:dyDescent="0.25">
      <c r="A40" s="42" t="s">
        <v>231</v>
      </c>
      <c r="B40" s="42"/>
      <c r="C40" s="29" t="s">
        <v>42</v>
      </c>
      <c r="D40" s="8">
        <f t="shared" si="1"/>
        <v>5</v>
      </c>
      <c r="O40">
        <v>1</v>
      </c>
    </row>
    <row r="41" spans="1:25" x14ac:dyDescent="0.25">
      <c r="A41" s="42" t="s">
        <v>232</v>
      </c>
      <c r="B41" s="42"/>
      <c r="C41" s="29" t="s">
        <v>42</v>
      </c>
      <c r="D41" s="8">
        <f t="shared" si="1"/>
        <v>5</v>
      </c>
      <c r="P41">
        <v>1</v>
      </c>
    </row>
    <row r="42" spans="1:25" x14ac:dyDescent="0.25">
      <c r="A42" s="42" t="s">
        <v>233</v>
      </c>
      <c r="B42" s="42"/>
      <c r="C42" s="29" t="s">
        <v>42</v>
      </c>
      <c r="D42" s="8">
        <f t="shared" si="1"/>
        <v>5</v>
      </c>
      <c r="Q42">
        <v>1</v>
      </c>
    </row>
    <row r="43" spans="1:25" x14ac:dyDescent="0.25">
      <c r="A43" s="42" t="s">
        <v>234</v>
      </c>
      <c r="B43" s="42"/>
      <c r="C43" s="29" t="s">
        <v>42</v>
      </c>
      <c r="D43" s="8">
        <f t="shared" si="1"/>
        <v>25</v>
      </c>
      <c r="R43">
        <v>1</v>
      </c>
    </row>
    <row r="44" spans="1:25" x14ac:dyDescent="0.25">
      <c r="A44" s="42" t="s">
        <v>235</v>
      </c>
      <c r="B44" s="42"/>
      <c r="C44" s="29" t="s">
        <v>42</v>
      </c>
      <c r="D44" s="8">
        <f t="shared" si="1"/>
        <v>25</v>
      </c>
      <c r="R44">
        <v>1</v>
      </c>
    </row>
    <row r="45" spans="1:25" x14ac:dyDescent="0.25">
      <c r="A45" s="42" t="s">
        <v>236</v>
      </c>
      <c r="B45" s="42"/>
      <c r="C45" s="29" t="s">
        <v>42</v>
      </c>
      <c r="D45" s="8">
        <f t="shared" si="1"/>
        <v>25</v>
      </c>
      <c r="R45">
        <v>1</v>
      </c>
    </row>
    <row r="46" spans="1:25" x14ac:dyDescent="0.25">
      <c r="A46" s="42" t="s">
        <v>237</v>
      </c>
      <c r="B46" s="42"/>
      <c r="C46" s="29" t="s">
        <v>42</v>
      </c>
      <c r="D46" s="8">
        <f t="shared" si="1"/>
        <v>10</v>
      </c>
      <c r="W46">
        <v>1</v>
      </c>
    </row>
    <row r="47" spans="1:25" x14ac:dyDescent="0.25">
      <c r="A47" s="42" t="s">
        <v>238</v>
      </c>
      <c r="B47" s="42"/>
      <c r="C47" s="29" t="s">
        <v>42</v>
      </c>
      <c r="D47" s="8">
        <f t="shared" si="1"/>
        <v>10</v>
      </c>
      <c r="W47">
        <v>1</v>
      </c>
    </row>
    <row r="48" spans="1:25" x14ac:dyDescent="0.25">
      <c r="A48" s="42" t="s">
        <v>261</v>
      </c>
      <c r="B48" s="42"/>
      <c r="C48" s="29" t="s">
        <v>42</v>
      </c>
      <c r="D48" s="8">
        <f t="shared" si="1"/>
        <v>0</v>
      </c>
      <c r="Y48">
        <v>1</v>
      </c>
    </row>
    <row r="49" spans="1:27" x14ac:dyDescent="0.25">
      <c r="A49" s="42" t="s">
        <v>239</v>
      </c>
      <c r="B49" s="42"/>
      <c r="C49" s="29" t="s">
        <v>42</v>
      </c>
      <c r="D49" s="8">
        <f t="shared" si="1"/>
        <v>0</v>
      </c>
      <c r="Y49">
        <v>1</v>
      </c>
    </row>
    <row r="50" spans="1:27" x14ac:dyDescent="0.25">
      <c r="A50" s="42" t="s">
        <v>240</v>
      </c>
      <c r="B50" s="42"/>
      <c r="C50" s="29" t="s">
        <v>42</v>
      </c>
      <c r="D50" s="8">
        <f t="shared" si="1"/>
        <v>0</v>
      </c>
      <c r="Y50">
        <v>1</v>
      </c>
    </row>
    <row r="51" spans="1:27" x14ac:dyDescent="0.25">
      <c r="A51" s="42" t="s">
        <v>241</v>
      </c>
      <c r="B51" s="42"/>
      <c r="C51" s="29" t="s">
        <v>42</v>
      </c>
      <c r="D51" s="8">
        <f t="shared" si="1"/>
        <v>0</v>
      </c>
      <c r="Y51">
        <v>1</v>
      </c>
    </row>
    <row r="52" spans="1:27" x14ac:dyDescent="0.25">
      <c r="A52" s="42" t="s">
        <v>242</v>
      </c>
      <c r="B52" s="42"/>
      <c r="C52" s="29" t="s">
        <v>42</v>
      </c>
      <c r="D52" s="8">
        <f t="shared" si="1"/>
        <v>0</v>
      </c>
      <c r="Y52">
        <v>1</v>
      </c>
    </row>
    <row r="53" spans="1:27" s="3" customFormat="1" x14ac:dyDescent="0.25">
      <c r="A53" s="60" t="s">
        <v>243</v>
      </c>
      <c r="B53" s="60"/>
      <c r="C53" s="28" t="s">
        <v>42</v>
      </c>
      <c r="D53" s="9">
        <f t="shared" si="1"/>
        <v>0</v>
      </c>
      <c r="Y53" s="3">
        <v>2</v>
      </c>
    </row>
    <row r="54" spans="1:27" x14ac:dyDescent="0.25">
      <c r="A54" s="57" t="s">
        <v>244</v>
      </c>
      <c r="B54" s="57"/>
      <c r="C54" s="29" t="s">
        <v>42</v>
      </c>
      <c r="D54" s="8">
        <f t="shared" si="1"/>
        <v>15</v>
      </c>
      <c r="T54">
        <v>1</v>
      </c>
      <c r="U54">
        <v>1</v>
      </c>
    </row>
    <row r="55" spans="1:27" x14ac:dyDescent="0.25">
      <c r="A55" s="57" t="s">
        <v>245</v>
      </c>
      <c r="B55" s="57"/>
      <c r="C55" s="29" t="s">
        <v>42</v>
      </c>
      <c r="D55" s="8">
        <f t="shared" si="1"/>
        <v>10</v>
      </c>
      <c r="T55">
        <v>1</v>
      </c>
    </row>
    <row r="56" spans="1:27" x14ac:dyDescent="0.25">
      <c r="A56" s="57" t="s">
        <v>246</v>
      </c>
      <c r="B56" s="57"/>
      <c r="C56" s="30" t="s">
        <v>42</v>
      </c>
      <c r="D56" s="8">
        <f t="shared" si="1"/>
        <v>5</v>
      </c>
      <c r="U56">
        <v>1</v>
      </c>
    </row>
    <row r="57" spans="1:27" x14ac:dyDescent="0.25">
      <c r="A57" s="57" t="s">
        <v>247</v>
      </c>
      <c r="B57" s="57"/>
      <c r="C57" s="30" t="s">
        <v>42</v>
      </c>
      <c r="D57" s="8">
        <f t="shared" si="1"/>
        <v>5</v>
      </c>
      <c r="V57">
        <v>1</v>
      </c>
    </row>
    <row r="58" spans="1:27" x14ac:dyDescent="0.25">
      <c r="A58" s="54" t="s">
        <v>248</v>
      </c>
      <c r="B58" s="54"/>
      <c r="C58" s="29" t="s">
        <v>42</v>
      </c>
      <c r="D58" s="8">
        <f t="shared" si="1"/>
        <v>80</v>
      </c>
      <c r="H58">
        <v>2</v>
      </c>
      <c r="I58">
        <v>2</v>
      </c>
      <c r="L58">
        <v>2</v>
      </c>
      <c r="M58">
        <v>2</v>
      </c>
      <c r="N58">
        <v>2</v>
      </c>
      <c r="AA58">
        <v>2</v>
      </c>
    </row>
    <row r="59" spans="1:27" x14ac:dyDescent="0.25">
      <c r="A59" s="58" t="s">
        <v>249</v>
      </c>
      <c r="B59" s="58"/>
      <c r="C59" s="29" t="s">
        <v>42</v>
      </c>
      <c r="D59" s="8">
        <f t="shared" si="1"/>
        <v>5</v>
      </c>
      <c r="S59">
        <v>1</v>
      </c>
    </row>
    <row r="60" spans="1:27" x14ac:dyDescent="0.25">
      <c r="A60" s="58" t="s">
        <v>250</v>
      </c>
      <c r="B60" s="58"/>
      <c r="C60" s="29" t="s">
        <v>42</v>
      </c>
      <c r="D60" s="8">
        <f t="shared" si="1"/>
        <v>0</v>
      </c>
      <c r="X60">
        <v>2</v>
      </c>
    </row>
    <row r="61" spans="1:27" x14ac:dyDescent="0.25">
      <c r="A61" s="58" t="s">
        <v>251</v>
      </c>
      <c r="B61" s="58"/>
      <c r="C61" s="29" t="s">
        <v>42</v>
      </c>
      <c r="D61" s="8">
        <f t="shared" si="1"/>
        <v>25</v>
      </c>
      <c r="R61">
        <v>1</v>
      </c>
    </row>
    <row r="62" spans="1:27" x14ac:dyDescent="0.25">
      <c r="A62" s="58" t="s">
        <v>252</v>
      </c>
      <c r="B62" s="58"/>
      <c r="C62" s="29" t="s">
        <v>42</v>
      </c>
      <c r="D62" s="8">
        <f t="shared" si="1"/>
        <v>25</v>
      </c>
      <c r="R62">
        <v>1</v>
      </c>
    </row>
    <row r="63" spans="1:27" x14ac:dyDescent="0.25">
      <c r="A63" s="54" t="s">
        <v>253</v>
      </c>
      <c r="B63" s="54"/>
      <c r="C63" s="30" t="s">
        <v>42</v>
      </c>
      <c r="D63" s="8">
        <f>SUMPRODUCT(E63:Z63,E$3:Z$3)</f>
        <v>0</v>
      </c>
      <c r="Y63">
        <v>1</v>
      </c>
    </row>
    <row r="64" spans="1:27" s="4" customFormat="1" ht="15.75" thickBot="1" x14ac:dyDescent="0.3">
      <c r="A64" s="56" t="s">
        <v>272</v>
      </c>
      <c r="B64" s="56"/>
      <c r="C64" s="39" t="s">
        <v>42</v>
      </c>
      <c r="D64" s="10">
        <f>SUMPRODUCT(E64:Z64,E$3:Z$3)</f>
        <v>5</v>
      </c>
      <c r="H64" s="4">
        <v>1</v>
      </c>
      <c r="AA64" s="4">
        <v>1</v>
      </c>
    </row>
    <row r="65" spans="1:28" ht="15.75" thickTop="1" x14ac:dyDescent="0.25">
      <c r="A65" s="59" t="s">
        <v>0</v>
      </c>
      <c r="B65" s="59"/>
      <c r="C65" s="25"/>
      <c r="D65" s="11"/>
      <c r="AB65" s="20"/>
    </row>
    <row r="66" spans="1:28" x14ac:dyDescent="0.25">
      <c r="A66" s="57" t="s">
        <v>5</v>
      </c>
      <c r="B66" s="57"/>
      <c r="C66" s="29" t="s">
        <v>19</v>
      </c>
      <c r="D66" s="11">
        <f t="shared" ref="D66:D90" si="2">SUMPRODUCT(E66:Z66,E$3:Z$3)</f>
        <v>5</v>
      </c>
      <c r="H66">
        <v>1</v>
      </c>
      <c r="AB66" s="20"/>
    </row>
    <row r="67" spans="1:28" x14ac:dyDescent="0.25">
      <c r="A67" s="57" t="s">
        <v>6</v>
      </c>
      <c r="B67" s="57"/>
      <c r="C67" s="29" t="s">
        <v>37</v>
      </c>
      <c r="D67" s="11">
        <f t="shared" si="2"/>
        <v>0</v>
      </c>
      <c r="AA67">
        <v>1</v>
      </c>
      <c r="AB67" s="20"/>
    </row>
    <row r="68" spans="1:28" x14ac:dyDescent="0.25">
      <c r="A68" s="25" t="s">
        <v>71</v>
      </c>
      <c r="B68" s="25" t="s">
        <v>99</v>
      </c>
      <c r="C68" s="29" t="s">
        <v>20</v>
      </c>
      <c r="D68" s="11">
        <f t="shared" si="2"/>
        <v>0</v>
      </c>
      <c r="AA68">
        <v>1</v>
      </c>
      <c r="AB68" s="20"/>
    </row>
    <row r="69" spans="1:28" x14ac:dyDescent="0.25">
      <c r="A69" s="25" t="s">
        <v>265</v>
      </c>
      <c r="B69" s="25" t="s">
        <v>100</v>
      </c>
      <c r="C69" s="29" t="s">
        <v>21</v>
      </c>
      <c r="D69" s="11">
        <f t="shared" si="2"/>
        <v>10</v>
      </c>
      <c r="H69">
        <v>1</v>
      </c>
      <c r="I69">
        <v>1</v>
      </c>
      <c r="K69">
        <v>1</v>
      </c>
      <c r="AB69" s="20"/>
    </row>
    <row r="70" spans="1:28" x14ac:dyDescent="0.25">
      <c r="A70" s="25" t="s">
        <v>266</v>
      </c>
      <c r="B70" s="25" t="s">
        <v>101</v>
      </c>
      <c r="C70" s="29" t="s">
        <v>22</v>
      </c>
      <c r="D70" s="11">
        <f t="shared" si="2"/>
        <v>5</v>
      </c>
      <c r="J70">
        <v>1</v>
      </c>
      <c r="K70">
        <v>1</v>
      </c>
      <c r="AB70" s="20"/>
    </row>
    <row r="71" spans="1:28" x14ac:dyDescent="0.25">
      <c r="A71" s="25" t="s">
        <v>267</v>
      </c>
      <c r="B71" s="25" t="s">
        <v>102</v>
      </c>
      <c r="C71" s="29" t="s">
        <v>23</v>
      </c>
      <c r="D71" s="11">
        <f t="shared" si="2"/>
        <v>5</v>
      </c>
      <c r="J71">
        <v>1</v>
      </c>
      <c r="AB71" s="20"/>
    </row>
    <row r="72" spans="1:28" x14ac:dyDescent="0.25">
      <c r="A72" s="25" t="s">
        <v>190</v>
      </c>
      <c r="B72" s="25" t="s">
        <v>103</v>
      </c>
      <c r="C72" s="29" t="s">
        <v>36</v>
      </c>
      <c r="D72" s="11">
        <f t="shared" si="2"/>
        <v>0</v>
      </c>
      <c r="K72">
        <v>1</v>
      </c>
      <c r="AB72" s="20"/>
    </row>
    <row r="73" spans="1:28" x14ac:dyDescent="0.25">
      <c r="A73" s="25" t="s">
        <v>72</v>
      </c>
      <c r="B73" s="25" t="s">
        <v>104</v>
      </c>
      <c r="C73" s="29" t="s">
        <v>24</v>
      </c>
      <c r="D73" s="11">
        <f t="shared" si="2"/>
        <v>5</v>
      </c>
      <c r="J73">
        <v>1</v>
      </c>
      <c r="AB73" s="20"/>
    </row>
    <row r="74" spans="1:28" x14ac:dyDescent="0.25">
      <c r="A74" s="25" t="s">
        <v>73</v>
      </c>
      <c r="B74" s="25" t="s">
        <v>105</v>
      </c>
      <c r="C74" s="29" t="s">
        <v>25</v>
      </c>
      <c r="D74" s="11">
        <f t="shared" si="2"/>
        <v>5</v>
      </c>
      <c r="J74">
        <v>1</v>
      </c>
      <c r="AB74" s="20"/>
    </row>
    <row r="75" spans="1:28" x14ac:dyDescent="0.25">
      <c r="A75" s="25" t="s">
        <v>268</v>
      </c>
      <c r="B75" s="25" t="s">
        <v>106</v>
      </c>
      <c r="C75" s="29" t="s">
        <v>26</v>
      </c>
      <c r="D75" s="11">
        <f>IF(SUMPRODUCT(E75:Z75,E$3:Z$3)&gt;0,1,0)</f>
        <v>1</v>
      </c>
      <c r="H75">
        <v>1</v>
      </c>
      <c r="I75">
        <v>1</v>
      </c>
      <c r="J75">
        <v>1</v>
      </c>
      <c r="K75">
        <v>1</v>
      </c>
      <c r="M75">
        <v>1</v>
      </c>
      <c r="AA75">
        <v>1</v>
      </c>
      <c r="AB75" s="20"/>
    </row>
    <row r="76" spans="1:28" x14ac:dyDescent="0.25">
      <c r="A76" s="25" t="s">
        <v>269</v>
      </c>
      <c r="B76" s="25" t="s">
        <v>107</v>
      </c>
      <c r="C76" s="29" t="s">
        <v>40</v>
      </c>
      <c r="D76" s="11">
        <f>IF(SUMPRODUCT(E76:Z76,E$3:Z$3)&gt;0,1,0)</f>
        <v>1</v>
      </c>
      <c r="H76">
        <v>1</v>
      </c>
      <c r="I76">
        <v>1</v>
      </c>
      <c r="J76">
        <v>1</v>
      </c>
      <c r="K76">
        <v>1</v>
      </c>
      <c r="M76">
        <v>1</v>
      </c>
      <c r="AA76">
        <v>1</v>
      </c>
      <c r="AB76" s="20"/>
    </row>
    <row r="77" spans="1:28" x14ac:dyDescent="0.25">
      <c r="A77" s="25" t="s">
        <v>74</v>
      </c>
      <c r="B77" s="25" t="s">
        <v>108</v>
      </c>
      <c r="C77" s="29" t="s">
        <v>47</v>
      </c>
      <c r="D77" s="11">
        <f t="shared" si="2"/>
        <v>30</v>
      </c>
      <c r="L77">
        <v>1</v>
      </c>
      <c r="M77">
        <v>1</v>
      </c>
      <c r="N77">
        <v>1</v>
      </c>
      <c r="AB77" s="20"/>
    </row>
    <row r="78" spans="1:28" x14ac:dyDescent="0.25">
      <c r="A78" s="25" t="s">
        <v>174</v>
      </c>
      <c r="B78" s="25" t="s">
        <v>176</v>
      </c>
      <c r="C78" s="29" t="s">
        <v>178</v>
      </c>
      <c r="D78" s="11">
        <f t="shared" si="2"/>
        <v>10</v>
      </c>
      <c r="W78">
        <v>1</v>
      </c>
      <c r="AB78" s="20"/>
    </row>
    <row r="79" spans="1:28" x14ac:dyDescent="0.25">
      <c r="A79" s="25" t="s">
        <v>175</v>
      </c>
      <c r="B79" s="25" t="s">
        <v>175</v>
      </c>
      <c r="C79" s="29" t="s">
        <v>177</v>
      </c>
      <c r="D79" s="11">
        <f t="shared" si="2"/>
        <v>10</v>
      </c>
      <c r="W79">
        <v>1</v>
      </c>
      <c r="AB79" s="20"/>
    </row>
    <row r="80" spans="1:28" x14ac:dyDescent="0.25">
      <c r="A80" s="25" t="s">
        <v>13</v>
      </c>
      <c r="B80" s="25" t="s">
        <v>13</v>
      </c>
      <c r="C80" s="29" t="s">
        <v>12</v>
      </c>
      <c r="D80" s="11">
        <f t="shared" si="2"/>
        <v>5</v>
      </c>
      <c r="I80">
        <v>1</v>
      </c>
      <c r="AB80" s="20"/>
    </row>
    <row r="81" spans="1:28" x14ac:dyDescent="0.25">
      <c r="A81" s="25" t="s">
        <v>75</v>
      </c>
      <c r="B81" s="25" t="s">
        <v>109</v>
      </c>
      <c r="C81" s="29" t="s">
        <v>38</v>
      </c>
      <c r="D81" s="11">
        <f t="shared" si="2"/>
        <v>5</v>
      </c>
      <c r="I81">
        <v>1</v>
      </c>
      <c r="AB81" s="20"/>
    </row>
    <row r="82" spans="1:28" x14ac:dyDescent="0.25">
      <c r="A82" s="25" t="s">
        <v>169</v>
      </c>
      <c r="B82" s="25" t="s">
        <v>14</v>
      </c>
      <c r="C82" s="29" t="s">
        <v>27</v>
      </c>
      <c r="D82" s="11">
        <f t="shared" si="2"/>
        <v>5</v>
      </c>
      <c r="M82">
        <v>1</v>
      </c>
      <c r="AB82" s="20"/>
    </row>
    <row r="83" spans="1:28" x14ac:dyDescent="0.25">
      <c r="A83" s="25" t="s">
        <v>170</v>
      </c>
      <c r="B83" s="25" t="s">
        <v>111</v>
      </c>
      <c r="C83" s="29" t="s">
        <v>28</v>
      </c>
      <c r="D83" s="11">
        <f t="shared" si="2"/>
        <v>5</v>
      </c>
      <c r="M83">
        <v>1</v>
      </c>
      <c r="AB83" s="20"/>
    </row>
    <row r="84" spans="1:28" x14ac:dyDescent="0.25">
      <c r="A84" s="25" t="s">
        <v>171</v>
      </c>
      <c r="B84" s="25" t="s">
        <v>110</v>
      </c>
      <c r="C84" s="29" t="s">
        <v>34</v>
      </c>
      <c r="D84" s="11">
        <f t="shared" si="2"/>
        <v>5</v>
      </c>
      <c r="M84">
        <v>1</v>
      </c>
      <c r="AB84" s="20"/>
    </row>
    <row r="85" spans="1:28" x14ac:dyDescent="0.25">
      <c r="A85" s="25" t="s">
        <v>270</v>
      </c>
      <c r="B85" s="25" t="s">
        <v>112</v>
      </c>
      <c r="C85" s="29" t="s">
        <v>35</v>
      </c>
      <c r="D85" s="11">
        <f t="shared" si="2"/>
        <v>170</v>
      </c>
      <c r="G85">
        <v>2</v>
      </c>
      <c r="H85">
        <v>4</v>
      </c>
      <c r="I85">
        <v>4</v>
      </c>
      <c r="L85">
        <v>3</v>
      </c>
      <c r="M85">
        <v>3</v>
      </c>
      <c r="N85">
        <v>3</v>
      </c>
      <c r="W85">
        <v>2</v>
      </c>
      <c r="X85">
        <v>6</v>
      </c>
      <c r="AA85">
        <v>4</v>
      </c>
      <c r="AB85" s="20"/>
    </row>
    <row r="86" spans="1:28" x14ac:dyDescent="0.25">
      <c r="A86" s="25" t="s">
        <v>76</v>
      </c>
      <c r="B86" s="25" t="s">
        <v>113</v>
      </c>
      <c r="C86" s="30" t="s">
        <v>29</v>
      </c>
      <c r="D86" s="11">
        <f>IF(SUMPRODUCT(E86:Z86,E$3:Z$3)&gt;0,1,0)</f>
        <v>1</v>
      </c>
      <c r="S86">
        <v>1</v>
      </c>
      <c r="U86">
        <v>1</v>
      </c>
      <c r="AB86" s="20"/>
    </row>
    <row r="87" spans="1:28" x14ac:dyDescent="0.25">
      <c r="A87" s="25" t="s">
        <v>77</v>
      </c>
      <c r="B87" s="25" t="s">
        <v>114</v>
      </c>
      <c r="C87" s="30" t="s">
        <v>48</v>
      </c>
      <c r="D87" s="11">
        <f>IF(SUMPRODUCT(E87:Z87,E$3:Z$3)&gt;0,1,0)</f>
        <v>1</v>
      </c>
      <c r="H87">
        <v>1</v>
      </c>
      <c r="I87">
        <v>1</v>
      </c>
      <c r="K87">
        <v>1</v>
      </c>
      <c r="M87">
        <v>1</v>
      </c>
      <c r="AA87">
        <v>1</v>
      </c>
      <c r="AB87" s="20"/>
    </row>
    <row r="88" spans="1:28" x14ac:dyDescent="0.25">
      <c r="A88" s="25" t="s">
        <v>263</v>
      </c>
      <c r="B88" s="25" t="s">
        <v>264</v>
      </c>
      <c r="C88" s="30" t="s">
        <v>262</v>
      </c>
      <c r="D88" s="11">
        <f t="shared" si="2"/>
        <v>10</v>
      </c>
      <c r="J88">
        <v>2</v>
      </c>
      <c r="AB88" s="20"/>
    </row>
    <row r="89" spans="1:28" x14ac:dyDescent="0.25">
      <c r="A89" s="25" t="s">
        <v>271</v>
      </c>
      <c r="B89" s="25" t="s">
        <v>115</v>
      </c>
      <c r="C89" s="30" t="s">
        <v>41</v>
      </c>
      <c r="D89" s="11">
        <f>IF(SUMPRODUCT(E89:Z89,E$3:Z$3)&gt;0,1,0)</f>
        <v>1</v>
      </c>
      <c r="H89">
        <v>1</v>
      </c>
      <c r="I89">
        <v>1</v>
      </c>
      <c r="J89">
        <v>1</v>
      </c>
      <c r="K89">
        <v>1</v>
      </c>
      <c r="M89">
        <v>1</v>
      </c>
      <c r="AA89">
        <v>1</v>
      </c>
      <c r="AB89" s="20"/>
    </row>
    <row r="90" spans="1:28" s="3" customFormat="1" x14ac:dyDescent="0.25">
      <c r="A90" s="27" t="s">
        <v>78</v>
      </c>
      <c r="B90" s="27" t="s">
        <v>116</v>
      </c>
      <c r="C90" s="28" t="s">
        <v>30</v>
      </c>
      <c r="D90" s="12">
        <f t="shared" si="2"/>
        <v>10</v>
      </c>
      <c r="J90" s="3">
        <v>2</v>
      </c>
    </row>
    <row r="91" spans="1:28" x14ac:dyDescent="0.25">
      <c r="A91" s="55" t="s">
        <v>2</v>
      </c>
      <c r="B91" s="55"/>
      <c r="C91" s="25"/>
      <c r="D91" s="11"/>
      <c r="AB91" s="20"/>
    </row>
    <row r="92" spans="1:28" x14ac:dyDescent="0.25">
      <c r="A92" s="25" t="s">
        <v>79</v>
      </c>
      <c r="B92" s="25" t="s">
        <v>117</v>
      </c>
      <c r="C92" s="29" t="s">
        <v>3</v>
      </c>
      <c r="D92" s="11">
        <f>SUMPRODUCT(E92:Z92,E$3:Z$3)</f>
        <v>25</v>
      </c>
      <c r="R92">
        <v>1</v>
      </c>
      <c r="AB92" s="20"/>
    </row>
    <row r="93" spans="1:28" s="3" customFormat="1" x14ac:dyDescent="0.25">
      <c r="A93" s="27" t="s">
        <v>80</v>
      </c>
      <c r="B93" s="27" t="s">
        <v>118</v>
      </c>
      <c r="C93" s="28" t="s">
        <v>3</v>
      </c>
      <c r="D93" s="12">
        <f>SUMPRODUCT(E93:Z93,E$3:Z$3)</f>
        <v>0</v>
      </c>
      <c r="X93" s="3">
        <v>2</v>
      </c>
      <c r="Y93" s="3">
        <v>2</v>
      </c>
    </row>
    <row r="94" spans="1:28" x14ac:dyDescent="0.25">
      <c r="A94" s="55" t="s">
        <v>9</v>
      </c>
      <c r="B94" s="55"/>
      <c r="C94" s="25"/>
      <c r="D94" s="11"/>
      <c r="AB94" s="20"/>
    </row>
    <row r="95" spans="1:28" x14ac:dyDescent="0.25">
      <c r="A95" s="25" t="s">
        <v>81</v>
      </c>
      <c r="B95" s="25" t="s">
        <v>119</v>
      </c>
      <c r="C95" s="29" t="s">
        <v>17</v>
      </c>
      <c r="D95" s="11">
        <f>SUMPRODUCT(E95:Z95,E$3:Z$3)</f>
        <v>10</v>
      </c>
      <c r="G95">
        <v>1</v>
      </c>
      <c r="AB95" s="20"/>
    </row>
    <row r="96" spans="1:28" x14ac:dyDescent="0.25">
      <c r="A96" s="25" t="s">
        <v>82</v>
      </c>
      <c r="B96" s="25" t="s">
        <v>120</v>
      </c>
      <c r="C96" s="29" t="s">
        <v>16</v>
      </c>
      <c r="D96" s="11">
        <f>SUMPRODUCT(E96:Z96,E$3:Z$3)</f>
        <v>30</v>
      </c>
      <c r="L96">
        <v>1</v>
      </c>
      <c r="M96">
        <v>1</v>
      </c>
      <c r="N96">
        <v>1</v>
      </c>
      <c r="AB96" s="20"/>
    </row>
    <row r="97" spans="1:29" x14ac:dyDescent="0.25">
      <c r="A97" s="25" t="s">
        <v>83</v>
      </c>
      <c r="B97" s="25" t="s">
        <v>121</v>
      </c>
      <c r="C97" s="29" t="s">
        <v>10</v>
      </c>
      <c r="D97" s="11">
        <f>SUMPRODUCT(E97:Z97,E$3:Z$3)</f>
        <v>5</v>
      </c>
      <c r="O97">
        <v>1</v>
      </c>
      <c r="AB97" s="20"/>
    </row>
    <row r="98" spans="1:29" x14ac:dyDescent="0.25">
      <c r="A98" s="25" t="s">
        <v>84</v>
      </c>
      <c r="B98" s="25" t="s">
        <v>122</v>
      </c>
      <c r="C98" s="29" t="s">
        <v>1</v>
      </c>
      <c r="D98" s="11">
        <f>SUMPRODUCT(E98:Z98,E$3:Z$3)</f>
        <v>5</v>
      </c>
      <c r="P98">
        <v>1</v>
      </c>
      <c r="AB98" s="20"/>
    </row>
    <row r="99" spans="1:29" s="3" customFormat="1" x14ac:dyDescent="0.25">
      <c r="A99" s="27" t="s">
        <v>85</v>
      </c>
      <c r="B99" s="27" t="s">
        <v>123</v>
      </c>
      <c r="C99" s="28" t="s">
        <v>15</v>
      </c>
      <c r="D99" s="12">
        <f>SUMPRODUCT(E99:Z99,E$3:Z$3)</f>
        <v>5</v>
      </c>
      <c r="Q99" s="3">
        <v>1</v>
      </c>
    </row>
    <row r="100" spans="1:29" x14ac:dyDescent="0.25">
      <c r="A100" s="55" t="s">
        <v>7</v>
      </c>
      <c r="B100" s="55"/>
      <c r="C100" s="25"/>
      <c r="D100" s="11"/>
      <c r="AB100" s="20"/>
    </row>
    <row r="101" spans="1:29" x14ac:dyDescent="0.25">
      <c r="A101" s="25" t="s">
        <v>86</v>
      </c>
      <c r="B101" s="25" t="s">
        <v>124</v>
      </c>
      <c r="C101" s="29" t="s">
        <v>31</v>
      </c>
      <c r="D101" s="11">
        <f>SUMPRODUCT(E101:Z101,E$3:Z$3)</f>
        <v>0</v>
      </c>
      <c r="AB101" s="20"/>
    </row>
    <row r="102" spans="1:29" s="3" customFormat="1" x14ac:dyDescent="0.25">
      <c r="A102" s="27" t="s">
        <v>87</v>
      </c>
      <c r="B102" s="27" t="s">
        <v>125</v>
      </c>
      <c r="C102" s="28" t="s">
        <v>32</v>
      </c>
      <c r="D102" s="12">
        <f>SUMPRODUCT(E102:Z102,E$3:Z$3)</f>
        <v>645</v>
      </c>
      <c r="E102" s="3">
        <v>96</v>
      </c>
      <c r="F102" s="3">
        <v>96</v>
      </c>
      <c r="H102" s="3">
        <v>4</v>
      </c>
      <c r="I102" s="3">
        <v>4</v>
      </c>
      <c r="L102" s="3">
        <v>4</v>
      </c>
      <c r="M102" s="3">
        <v>4</v>
      </c>
      <c r="N102" s="3">
        <v>4</v>
      </c>
      <c r="S102" s="3">
        <v>1</v>
      </c>
      <c r="AA102" s="3">
        <v>4</v>
      </c>
    </row>
    <row r="103" spans="1:29" x14ac:dyDescent="0.25">
      <c r="A103" s="55" t="s">
        <v>8</v>
      </c>
      <c r="B103" s="55"/>
      <c r="C103" s="25"/>
      <c r="D103" s="11"/>
      <c r="AB103" s="20"/>
    </row>
    <row r="104" spans="1:29" x14ac:dyDescent="0.25">
      <c r="A104" s="25" t="s">
        <v>126</v>
      </c>
      <c r="B104" s="25" t="s">
        <v>128</v>
      </c>
      <c r="C104" s="29" t="s">
        <v>44</v>
      </c>
      <c r="D104" s="11">
        <f>SUMPRODUCT(E104:Z104,E$3:Z$3)</f>
        <v>530</v>
      </c>
      <c r="G104">
        <v>6</v>
      </c>
      <c r="H104">
        <v>6</v>
      </c>
      <c r="I104">
        <v>6</v>
      </c>
      <c r="J104">
        <v>4</v>
      </c>
      <c r="K104">
        <v>4</v>
      </c>
      <c r="L104">
        <v>5</v>
      </c>
      <c r="M104">
        <v>5</v>
      </c>
      <c r="N104">
        <v>5</v>
      </c>
      <c r="O104">
        <v>4</v>
      </c>
      <c r="P104">
        <v>4</v>
      </c>
      <c r="Q104">
        <v>4</v>
      </c>
      <c r="R104">
        <v>4</v>
      </c>
      <c r="S104">
        <v>4</v>
      </c>
      <c r="W104">
        <v>6</v>
      </c>
      <c r="X104">
        <v>6</v>
      </c>
      <c r="Y104">
        <v>8</v>
      </c>
      <c r="AA104">
        <v>5</v>
      </c>
      <c r="AB104" s="20"/>
    </row>
    <row r="105" spans="1:29" x14ac:dyDescent="0.25">
      <c r="A105" s="25" t="s">
        <v>88</v>
      </c>
      <c r="B105" s="25" t="s">
        <v>127</v>
      </c>
      <c r="C105" s="29" t="s">
        <v>43</v>
      </c>
      <c r="D105" s="11">
        <f>SUMPRODUCT(E105:Z105,E$3:Z$3)</f>
        <v>105</v>
      </c>
      <c r="S105">
        <v>5</v>
      </c>
      <c r="T105">
        <v>4</v>
      </c>
      <c r="U105">
        <v>4</v>
      </c>
      <c r="V105">
        <v>4</v>
      </c>
      <c r="Y105">
        <v>4</v>
      </c>
      <c r="AB105" s="20"/>
    </row>
    <row r="106" spans="1:29" x14ac:dyDescent="0.25">
      <c r="A106" s="25" t="s">
        <v>89</v>
      </c>
      <c r="B106" s="25" t="s">
        <v>130</v>
      </c>
      <c r="C106" s="29" t="s">
        <v>45</v>
      </c>
      <c r="D106" s="11">
        <f>SUMPRODUCT(E106:Z106,E$3:Z$3)</f>
        <v>80</v>
      </c>
      <c r="H106">
        <v>2</v>
      </c>
      <c r="I106">
        <v>2</v>
      </c>
      <c r="L106">
        <v>2</v>
      </c>
      <c r="M106">
        <v>2</v>
      </c>
      <c r="N106">
        <v>2</v>
      </c>
      <c r="AA106">
        <v>2</v>
      </c>
      <c r="AB106" s="20"/>
    </row>
    <row r="107" spans="1:29" s="3" customFormat="1" x14ac:dyDescent="0.25">
      <c r="A107" s="27" t="s">
        <v>93</v>
      </c>
      <c r="B107" s="27" t="s">
        <v>129</v>
      </c>
      <c r="C107" s="28" t="s">
        <v>46</v>
      </c>
      <c r="D107" s="12">
        <f>SUMPRODUCT(E107:Z107,E$3:Z$3)</f>
        <v>80</v>
      </c>
      <c r="H107" s="3">
        <v>2</v>
      </c>
      <c r="I107" s="3">
        <v>2</v>
      </c>
      <c r="L107" s="3">
        <v>2</v>
      </c>
      <c r="M107" s="3">
        <v>2</v>
      </c>
      <c r="N107" s="3">
        <v>2</v>
      </c>
      <c r="AA107" s="3">
        <v>2</v>
      </c>
    </row>
    <row r="108" spans="1:29" x14ac:dyDescent="0.25">
      <c r="A108" s="26" t="s">
        <v>94</v>
      </c>
      <c r="B108" s="26" t="s">
        <v>154</v>
      </c>
      <c r="C108" s="26"/>
      <c r="D108" s="11"/>
      <c r="AB108" s="20"/>
    </row>
    <row r="109" spans="1:29" s="4" customFormat="1" ht="15.75" thickBot="1" x14ac:dyDescent="0.3">
      <c r="A109" s="24" t="s">
        <v>90</v>
      </c>
      <c r="B109" s="24" t="s">
        <v>131</v>
      </c>
      <c r="C109" s="24" t="s">
        <v>39</v>
      </c>
      <c r="D109" s="36">
        <f>IF(SUMPRODUCT(E109:Z109,E$3:Z$3)&gt;0,1,0)</f>
        <v>1</v>
      </c>
      <c r="R109" s="4">
        <v>1</v>
      </c>
    </row>
    <row r="110" spans="1:29" ht="15.75" thickTop="1" x14ac:dyDescent="0.25">
      <c r="A110" s="25"/>
      <c r="B110" s="25"/>
      <c r="C110" s="25"/>
      <c r="D110" s="11"/>
      <c r="AB110" s="20"/>
    </row>
    <row r="111" spans="1:29" x14ac:dyDescent="0.25">
      <c r="A111" s="26" t="s">
        <v>95</v>
      </c>
      <c r="B111" s="26" t="s">
        <v>133</v>
      </c>
      <c r="C111" s="25"/>
      <c r="D111" s="11"/>
      <c r="AC111" s="20"/>
    </row>
    <row r="112" spans="1:29" x14ac:dyDescent="0.25">
      <c r="A112" t="s">
        <v>49</v>
      </c>
      <c r="B112" s="25" t="s">
        <v>132</v>
      </c>
      <c r="C112" s="25"/>
      <c r="D112" s="22">
        <f>('Wish list'!B3)</f>
        <v>5</v>
      </c>
      <c r="E112">
        <v>1</v>
      </c>
      <c r="G112">
        <v>1</v>
      </c>
      <c r="H112">
        <v>1</v>
      </c>
      <c r="J112">
        <v>1</v>
      </c>
      <c r="L112">
        <v>2</v>
      </c>
      <c r="O112">
        <v>1</v>
      </c>
      <c r="T112">
        <v>1</v>
      </c>
    </row>
    <row r="113" spans="1:27" x14ac:dyDescent="0.25">
      <c r="A113" t="s">
        <v>18</v>
      </c>
      <c r="B113" s="25" t="s">
        <v>18</v>
      </c>
      <c r="C113" s="25"/>
      <c r="D113" s="22">
        <f>('Wish list'!B4)</f>
        <v>5</v>
      </c>
      <c r="E113">
        <v>1</v>
      </c>
      <c r="G113">
        <v>1</v>
      </c>
      <c r="H113">
        <v>1</v>
      </c>
      <c r="J113">
        <v>1</v>
      </c>
      <c r="L113">
        <v>1</v>
      </c>
      <c r="M113">
        <v>1</v>
      </c>
      <c r="O113">
        <v>1</v>
      </c>
      <c r="T113">
        <v>1</v>
      </c>
      <c r="W113">
        <v>1</v>
      </c>
    </row>
    <row r="114" spans="1:27" x14ac:dyDescent="0.25">
      <c r="A114" t="s">
        <v>191</v>
      </c>
      <c r="B114" s="25" t="s">
        <v>195</v>
      </c>
      <c r="C114" s="25"/>
      <c r="D114" s="22">
        <f>('Wish list'!B5)</f>
        <v>5</v>
      </c>
      <c r="E114">
        <v>1</v>
      </c>
      <c r="G114">
        <v>1</v>
      </c>
      <c r="H114">
        <v>1</v>
      </c>
      <c r="J114">
        <v>1</v>
      </c>
      <c r="N114">
        <v>3</v>
      </c>
      <c r="O114">
        <v>1</v>
      </c>
      <c r="T114">
        <v>1</v>
      </c>
    </row>
    <row r="115" spans="1:27" x14ac:dyDescent="0.25">
      <c r="A115" t="s">
        <v>50</v>
      </c>
      <c r="B115" s="25" t="s">
        <v>194</v>
      </c>
      <c r="C115" s="25"/>
      <c r="D115" s="22">
        <f>('Wish list'!B6)</f>
        <v>5</v>
      </c>
      <c r="E115">
        <v>1</v>
      </c>
      <c r="G115">
        <v>2</v>
      </c>
      <c r="H115">
        <v>1</v>
      </c>
      <c r="J115">
        <v>1</v>
      </c>
      <c r="N115">
        <v>3</v>
      </c>
      <c r="O115">
        <v>1</v>
      </c>
      <c r="P115">
        <v>1</v>
      </c>
      <c r="T115">
        <v>2</v>
      </c>
      <c r="U115">
        <v>1</v>
      </c>
    </row>
    <row r="116" spans="1:27" x14ac:dyDescent="0.25">
      <c r="A116" t="s">
        <v>51</v>
      </c>
      <c r="B116" s="25" t="s">
        <v>134</v>
      </c>
      <c r="C116" s="25"/>
      <c r="D116" s="22">
        <f>('Wish list'!B7)</f>
        <v>5</v>
      </c>
      <c r="E116">
        <v>1</v>
      </c>
      <c r="G116">
        <v>2</v>
      </c>
      <c r="H116">
        <v>1</v>
      </c>
      <c r="J116">
        <v>1</v>
      </c>
      <c r="N116">
        <v>3</v>
      </c>
      <c r="O116">
        <v>1</v>
      </c>
      <c r="P116">
        <v>1</v>
      </c>
      <c r="R116">
        <v>5</v>
      </c>
      <c r="T116">
        <v>2</v>
      </c>
      <c r="U116">
        <v>1</v>
      </c>
    </row>
    <row r="117" spans="1:27" x14ac:dyDescent="0.25">
      <c r="A117" t="s">
        <v>159</v>
      </c>
      <c r="B117" s="25" t="s">
        <v>135</v>
      </c>
      <c r="C117" s="25"/>
      <c r="D117" s="22">
        <f>('Wish list'!B8)</f>
        <v>5</v>
      </c>
      <c r="E117">
        <v>1</v>
      </c>
      <c r="H117">
        <v>1</v>
      </c>
      <c r="J117">
        <v>1</v>
      </c>
      <c r="S117">
        <v>1</v>
      </c>
      <c r="T117">
        <v>1</v>
      </c>
      <c r="U117">
        <v>1</v>
      </c>
      <c r="V117">
        <v>1</v>
      </c>
    </row>
    <row r="118" spans="1:27" x14ac:dyDescent="0.25">
      <c r="A118" t="s">
        <v>193</v>
      </c>
      <c r="B118" s="25" t="s">
        <v>196</v>
      </c>
      <c r="C118" s="25"/>
      <c r="D118" s="22">
        <f>('Wish list'!B9)</f>
        <v>5</v>
      </c>
      <c r="E118">
        <v>1</v>
      </c>
      <c r="G118">
        <v>1</v>
      </c>
      <c r="H118">
        <v>1</v>
      </c>
      <c r="I118">
        <v>1</v>
      </c>
      <c r="J118">
        <v>1</v>
      </c>
      <c r="Q118">
        <v>1</v>
      </c>
      <c r="R118">
        <v>3</v>
      </c>
      <c r="T118">
        <v>2</v>
      </c>
      <c r="U118">
        <v>1</v>
      </c>
    </row>
    <row r="119" spans="1:27" x14ac:dyDescent="0.25">
      <c r="A119" t="s">
        <v>192</v>
      </c>
      <c r="B119" s="25" t="s">
        <v>197</v>
      </c>
      <c r="C119" s="25"/>
      <c r="D119" s="22">
        <f>('Wish list'!B10)</f>
        <v>5</v>
      </c>
      <c r="E119">
        <v>1</v>
      </c>
      <c r="G119">
        <v>1</v>
      </c>
      <c r="H119">
        <v>1</v>
      </c>
      <c r="I119">
        <v>1</v>
      </c>
      <c r="J119">
        <v>1</v>
      </c>
      <c r="Q119">
        <v>1</v>
      </c>
      <c r="R119">
        <v>3</v>
      </c>
      <c r="W119">
        <v>2</v>
      </c>
    </row>
    <row r="120" spans="1:27" x14ac:dyDescent="0.25">
      <c r="A120" t="s">
        <v>33</v>
      </c>
      <c r="B120" s="25" t="s">
        <v>33</v>
      </c>
      <c r="C120" s="25"/>
      <c r="D120" s="22">
        <f>('Wish list'!B11)</f>
        <v>0</v>
      </c>
      <c r="E120">
        <v>1</v>
      </c>
      <c r="G120">
        <v>1</v>
      </c>
      <c r="I120">
        <v>1</v>
      </c>
      <c r="J120">
        <v>1</v>
      </c>
      <c r="K120">
        <v>1</v>
      </c>
      <c r="N120">
        <v>1</v>
      </c>
      <c r="Q120">
        <v>1</v>
      </c>
      <c r="T120">
        <v>2</v>
      </c>
      <c r="X120">
        <v>1</v>
      </c>
      <c r="Y120">
        <v>1</v>
      </c>
      <c r="Z120">
        <v>1</v>
      </c>
    </row>
    <row r="121" spans="1:27" x14ac:dyDescent="0.25">
      <c r="A121" s="25"/>
      <c r="B121" s="25"/>
      <c r="C121" s="25"/>
      <c r="D121" s="22"/>
    </row>
    <row r="122" spans="1:27" x14ac:dyDescent="0.25">
      <c r="A122" s="25"/>
      <c r="B122" s="25"/>
      <c r="C122" s="25"/>
      <c r="D122" s="22"/>
    </row>
    <row r="123" spans="1:27" x14ac:dyDescent="0.25">
      <c r="A123" s="25" t="s">
        <v>52</v>
      </c>
      <c r="B123" s="25" t="s">
        <v>136</v>
      </c>
      <c r="C123" s="25"/>
      <c r="D123" s="22">
        <f>'Wish list'!B14</f>
        <v>0</v>
      </c>
      <c r="E123" s="21">
        <v>1</v>
      </c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AA123" s="21"/>
    </row>
    <row r="124" spans="1:27" x14ac:dyDescent="0.25">
      <c r="A124" s="25" t="s">
        <v>53</v>
      </c>
      <c r="B124" s="25" t="s">
        <v>137</v>
      </c>
      <c r="C124" s="25"/>
      <c r="D124" s="22">
        <f>'Wish list'!B15</f>
        <v>0</v>
      </c>
      <c r="E124" s="21"/>
      <c r="F124" s="21">
        <v>1</v>
      </c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AA124" s="21"/>
    </row>
    <row r="125" spans="1:27" x14ac:dyDescent="0.25">
      <c r="A125" s="25" t="s">
        <v>54</v>
      </c>
      <c r="B125" s="25" t="s">
        <v>138</v>
      </c>
      <c r="C125" s="25"/>
      <c r="D125" s="22">
        <f>'Wish list'!B16</f>
        <v>0</v>
      </c>
      <c r="E125" s="21"/>
      <c r="F125" s="21"/>
      <c r="G125" s="21">
        <v>1</v>
      </c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AA125" s="21"/>
    </row>
    <row r="126" spans="1:27" x14ac:dyDescent="0.25">
      <c r="A126" s="25" t="s">
        <v>11</v>
      </c>
      <c r="B126" s="25" t="s">
        <v>11</v>
      </c>
      <c r="C126" s="25"/>
      <c r="D126" s="22">
        <f>'Wish list'!B17</f>
        <v>0</v>
      </c>
      <c r="E126" s="21"/>
      <c r="F126" s="21"/>
      <c r="G126" s="21"/>
      <c r="H126" s="21">
        <v>1</v>
      </c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AA126" s="21"/>
    </row>
    <row r="127" spans="1:27" x14ac:dyDescent="0.25">
      <c r="A127" s="25" t="s">
        <v>13</v>
      </c>
      <c r="B127" s="25" t="s">
        <v>13</v>
      </c>
      <c r="C127" s="25"/>
      <c r="D127" s="22">
        <f>'Wish list'!B18</f>
        <v>0</v>
      </c>
      <c r="E127" s="21"/>
      <c r="F127" s="21"/>
      <c r="G127" s="21"/>
      <c r="H127" s="21"/>
      <c r="I127" s="21">
        <v>1</v>
      </c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AA127" s="21"/>
    </row>
    <row r="128" spans="1:27" x14ac:dyDescent="0.25">
      <c r="A128" s="25" t="s">
        <v>56</v>
      </c>
      <c r="B128" s="25" t="s">
        <v>153</v>
      </c>
      <c r="C128" s="25"/>
      <c r="D128" s="22">
        <f>'Wish list'!B19</f>
        <v>0</v>
      </c>
      <c r="E128" s="21"/>
      <c r="F128" s="21"/>
      <c r="G128" s="21"/>
      <c r="H128" s="21"/>
      <c r="I128" s="21"/>
      <c r="J128" s="21">
        <v>1</v>
      </c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AA128" s="21"/>
    </row>
    <row r="129" spans="1:27" x14ac:dyDescent="0.25">
      <c r="A129" s="25" t="s">
        <v>57</v>
      </c>
      <c r="B129" s="25" t="s">
        <v>103</v>
      </c>
      <c r="C129" s="25"/>
      <c r="D129" s="22">
        <f>'Wish list'!B20</f>
        <v>0</v>
      </c>
      <c r="E129" s="21"/>
      <c r="F129" s="21"/>
      <c r="G129" s="21"/>
      <c r="H129" s="21"/>
      <c r="I129" s="21"/>
      <c r="J129" s="21"/>
      <c r="K129" s="21">
        <v>1</v>
      </c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AA129" s="21"/>
    </row>
    <row r="130" spans="1:27" x14ac:dyDescent="0.25">
      <c r="A130" s="25" t="s">
        <v>58</v>
      </c>
      <c r="B130" s="25" t="s">
        <v>139</v>
      </c>
      <c r="C130" s="25"/>
      <c r="D130" s="22">
        <f>'Wish list'!B21</f>
        <v>0</v>
      </c>
      <c r="E130" s="21"/>
      <c r="F130" s="21"/>
      <c r="G130" s="21"/>
      <c r="H130" s="21"/>
      <c r="I130" s="21"/>
      <c r="J130" s="21"/>
      <c r="K130" s="21"/>
      <c r="L130" s="21">
        <v>1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AA130" s="21"/>
    </row>
    <row r="131" spans="1:27" x14ac:dyDescent="0.25">
      <c r="A131" s="25" t="s">
        <v>59</v>
      </c>
      <c r="B131" s="25" t="s">
        <v>140</v>
      </c>
      <c r="D131" s="22">
        <f>'Wish list'!B22</f>
        <v>0</v>
      </c>
      <c r="E131" s="21"/>
      <c r="F131" s="21"/>
      <c r="G131" s="21"/>
      <c r="H131" s="21"/>
      <c r="I131" s="21"/>
      <c r="J131" s="21"/>
      <c r="K131" s="21"/>
      <c r="L131" s="21"/>
      <c r="M131" s="21">
        <v>1</v>
      </c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AA131" s="21"/>
    </row>
    <row r="132" spans="1:27" x14ac:dyDescent="0.25">
      <c r="A132" s="25" t="s">
        <v>60</v>
      </c>
      <c r="B132" s="25" t="s">
        <v>141</v>
      </c>
      <c r="D132" s="22">
        <f>'Wish list'!B23</f>
        <v>0</v>
      </c>
      <c r="E132" s="21"/>
      <c r="F132" s="21"/>
      <c r="G132" s="21"/>
      <c r="H132" s="21"/>
      <c r="I132" s="21"/>
      <c r="J132" s="21"/>
      <c r="K132" s="21"/>
      <c r="L132" s="21"/>
      <c r="M132" s="21"/>
      <c r="N132" s="21">
        <v>1</v>
      </c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AA132" s="21"/>
    </row>
    <row r="133" spans="1:27" x14ac:dyDescent="0.25">
      <c r="A133" s="25" t="s">
        <v>61</v>
      </c>
      <c r="B133" s="25" t="s">
        <v>142</v>
      </c>
      <c r="D133" s="22">
        <f>'Wish list'!B24</f>
        <v>0</v>
      </c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>
        <v>1</v>
      </c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A133" s="21"/>
    </row>
    <row r="134" spans="1:27" x14ac:dyDescent="0.25">
      <c r="A134" s="25" t="s">
        <v>62</v>
      </c>
      <c r="B134" s="25" t="s">
        <v>143</v>
      </c>
      <c r="D134" s="22">
        <f>'Wish list'!B25</f>
        <v>0</v>
      </c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>
        <v>1</v>
      </c>
      <c r="Q134" s="21"/>
      <c r="R134" s="21"/>
      <c r="S134" s="21"/>
      <c r="T134" s="21"/>
      <c r="U134" s="21"/>
      <c r="V134" s="21"/>
      <c r="W134" s="21"/>
      <c r="X134" s="21"/>
      <c r="Y134" s="21"/>
      <c r="AA134" s="21"/>
    </row>
    <row r="135" spans="1:27" x14ac:dyDescent="0.25">
      <c r="A135" s="25" t="s">
        <v>63</v>
      </c>
      <c r="B135" s="25" t="s">
        <v>144</v>
      </c>
      <c r="D135" s="22">
        <f>'Wish list'!B26</f>
        <v>0</v>
      </c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>
        <v>1</v>
      </c>
      <c r="R135" s="21"/>
      <c r="S135" s="21"/>
      <c r="T135" s="21"/>
      <c r="U135" s="21"/>
      <c r="V135" s="21"/>
      <c r="W135" s="21"/>
      <c r="X135" s="21"/>
      <c r="Y135" s="21"/>
      <c r="AA135" s="21"/>
    </row>
    <row r="136" spans="1:27" x14ac:dyDescent="0.25">
      <c r="A136" s="25" t="s">
        <v>64</v>
      </c>
      <c r="B136" s="25" t="s">
        <v>145</v>
      </c>
      <c r="D136" s="22">
        <f>'Wish list'!B27</f>
        <v>0</v>
      </c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>
        <v>1</v>
      </c>
      <c r="S136" s="21"/>
      <c r="T136" s="21"/>
      <c r="U136" s="21"/>
      <c r="V136" s="21"/>
      <c r="W136" s="21"/>
      <c r="X136" s="21"/>
      <c r="Y136" s="21"/>
      <c r="AA136" s="21"/>
    </row>
    <row r="137" spans="1:27" x14ac:dyDescent="0.25">
      <c r="A137" s="25" t="s">
        <v>65</v>
      </c>
      <c r="B137" s="25" t="s">
        <v>146</v>
      </c>
      <c r="D137" s="22">
        <f>'Wish list'!B28</f>
        <v>0</v>
      </c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>
        <v>1</v>
      </c>
      <c r="T137" s="21"/>
      <c r="U137" s="21"/>
      <c r="V137" s="21"/>
      <c r="W137" s="21"/>
      <c r="X137" s="21"/>
      <c r="Y137" s="21"/>
      <c r="AA137" s="21"/>
    </row>
    <row r="138" spans="1:27" x14ac:dyDescent="0.25">
      <c r="A138" s="25" t="s">
        <v>66</v>
      </c>
      <c r="B138" s="25" t="s">
        <v>147</v>
      </c>
      <c r="D138" s="22">
        <f>'Wish list'!B29</f>
        <v>0</v>
      </c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>
        <v>1</v>
      </c>
      <c r="U138" s="21"/>
      <c r="V138" s="21"/>
      <c r="W138" s="21"/>
      <c r="X138" s="21"/>
      <c r="Y138" s="21"/>
      <c r="AA138" s="21"/>
    </row>
    <row r="139" spans="1:27" x14ac:dyDescent="0.25">
      <c r="A139" s="25" t="s">
        <v>67</v>
      </c>
      <c r="B139" s="25" t="s">
        <v>148</v>
      </c>
      <c r="D139" s="22">
        <f>'Wish list'!B30</f>
        <v>0</v>
      </c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>
        <v>1</v>
      </c>
      <c r="V139" s="21"/>
      <c r="W139" s="21"/>
      <c r="X139" s="21"/>
      <c r="Y139" s="21"/>
      <c r="AA139" s="21"/>
    </row>
    <row r="140" spans="1:27" x14ac:dyDescent="0.25">
      <c r="A140" s="25" t="s">
        <v>179</v>
      </c>
      <c r="B140" s="25" t="s">
        <v>180</v>
      </c>
      <c r="D140" s="22">
        <f>'Wish list'!B31</f>
        <v>0</v>
      </c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>
        <v>1</v>
      </c>
      <c r="W140" s="21"/>
      <c r="X140" s="21"/>
      <c r="Y140" s="21"/>
      <c r="AA140" s="21"/>
    </row>
    <row r="141" spans="1:27" x14ac:dyDescent="0.25">
      <c r="A141" t="s">
        <v>172</v>
      </c>
      <c r="B141" s="25" t="s">
        <v>173</v>
      </c>
      <c r="D141" s="22">
        <f>'Wish list'!B32</f>
        <v>0</v>
      </c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>
        <v>1</v>
      </c>
      <c r="X141" s="21"/>
      <c r="Y141" s="21"/>
      <c r="AA141" s="21"/>
    </row>
    <row r="142" spans="1:27" x14ac:dyDescent="0.25">
      <c r="A142" s="25" t="s">
        <v>68</v>
      </c>
      <c r="B142" s="25" t="s">
        <v>149</v>
      </c>
      <c r="D142" s="22">
        <f>'Wish list'!B33</f>
        <v>0</v>
      </c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>
        <v>1</v>
      </c>
      <c r="Y142" s="21"/>
      <c r="AA142" s="21"/>
    </row>
    <row r="143" spans="1:27" x14ac:dyDescent="0.25">
      <c r="A143" s="25" t="s">
        <v>69</v>
      </c>
      <c r="B143" s="25" t="s">
        <v>150</v>
      </c>
      <c r="D143" s="22">
        <f>'Wish list'!B34</f>
        <v>0</v>
      </c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>
        <v>1</v>
      </c>
      <c r="AA143" s="21"/>
    </row>
    <row r="144" spans="1:27" x14ac:dyDescent="0.25">
      <c r="A144" s="25" t="s">
        <v>70</v>
      </c>
      <c r="B144" s="25" t="s">
        <v>151</v>
      </c>
      <c r="D144" s="22">
        <f>'Wish list'!B35</f>
        <v>0</v>
      </c>
      <c r="Z144">
        <v>1</v>
      </c>
    </row>
    <row r="145" spans="1:28" x14ac:dyDescent="0.25">
      <c r="A145" s="25" t="s">
        <v>4</v>
      </c>
      <c r="B145" s="25" t="s">
        <v>4</v>
      </c>
      <c r="C145" s="25"/>
      <c r="D145" s="22">
        <f>'Wish list'!B36</f>
        <v>0</v>
      </c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AA145" s="21">
        <v>1</v>
      </c>
    </row>
    <row r="146" spans="1:28" x14ac:dyDescent="0.25">
      <c r="AB146" s="20"/>
    </row>
  </sheetData>
  <mergeCells count="69">
    <mergeCell ref="A57:B57"/>
    <mergeCell ref="A43:B43"/>
    <mergeCell ref="A44:B44"/>
    <mergeCell ref="A45:B45"/>
    <mergeCell ref="A48:B48"/>
    <mergeCell ref="A49:B49"/>
    <mergeCell ref="A51:B51"/>
    <mergeCell ref="A52:B52"/>
    <mergeCell ref="A53:B53"/>
    <mergeCell ref="A54:B54"/>
    <mergeCell ref="A55:B55"/>
    <mergeCell ref="A56:B56"/>
    <mergeCell ref="A47:B47"/>
    <mergeCell ref="A46:B46"/>
    <mergeCell ref="A50:B50"/>
    <mergeCell ref="A58:B58"/>
    <mergeCell ref="A103:B103"/>
    <mergeCell ref="A100:B100"/>
    <mergeCell ref="A94:B94"/>
    <mergeCell ref="A91:B91"/>
    <mergeCell ref="A64:B64"/>
    <mergeCell ref="A67:B67"/>
    <mergeCell ref="A59:B59"/>
    <mergeCell ref="A60:B60"/>
    <mergeCell ref="A61:B61"/>
    <mergeCell ref="A62:B62"/>
    <mergeCell ref="A63:B63"/>
    <mergeCell ref="A65:B65"/>
    <mergeCell ref="A66:B66"/>
    <mergeCell ref="A31:B31"/>
    <mergeCell ref="A32:B32"/>
    <mergeCell ref="A34:B34"/>
    <mergeCell ref="A18:B18"/>
    <mergeCell ref="A19:B19"/>
    <mergeCell ref="A20:B20"/>
    <mergeCell ref="A21:B21"/>
    <mergeCell ref="A22:B22"/>
    <mergeCell ref="A40:B40"/>
    <mergeCell ref="A41:B41"/>
    <mergeCell ref="A42:B42"/>
    <mergeCell ref="A1:A2"/>
    <mergeCell ref="B1:B2"/>
    <mergeCell ref="A4:B4"/>
    <mergeCell ref="A5:B5"/>
    <mergeCell ref="A6:B6"/>
    <mergeCell ref="A7:B7"/>
    <mergeCell ref="A8:B8"/>
    <mergeCell ref="A14:B14"/>
    <mergeCell ref="A15:B15"/>
    <mergeCell ref="A16:B16"/>
    <mergeCell ref="A17:B17"/>
    <mergeCell ref="A37:B37"/>
    <mergeCell ref="A38:B38"/>
    <mergeCell ref="A39:B39"/>
    <mergeCell ref="A9:B9"/>
    <mergeCell ref="A10:B10"/>
    <mergeCell ref="A11:B11"/>
    <mergeCell ref="A12:B12"/>
    <mergeCell ref="A13:B13"/>
    <mergeCell ref="A35:B35"/>
    <mergeCell ref="A36:B36"/>
    <mergeCell ref="A24:B24"/>
    <mergeCell ref="A25:B25"/>
    <mergeCell ref="A26:B26"/>
    <mergeCell ref="A27:B27"/>
    <mergeCell ref="A28:B28"/>
    <mergeCell ref="A29:B29"/>
    <mergeCell ref="A23:B23"/>
    <mergeCell ref="A30:B30"/>
  </mergeCells>
  <hyperlinks>
    <hyperlink ref="C66" r:id="rId1" xr:uid="{1F3D3FE9-03DF-4504-99B4-037A0D4B2542}"/>
    <hyperlink ref="C67" r:id="rId2" display="https://www.reichelt.de/punkt-lasermodul-rot-650-nm-5-vdc-7x14-mm-klasse-2-pico-70107388-p254568.html?&amp;trstct=pos_1&amp;nbc=1" xr:uid="{9D399B45-AB64-42E9-985E-7A62A3C4E6FC}"/>
    <hyperlink ref="C68" r:id="rId3" xr:uid="{D3083EDB-B099-46AA-BD17-187128FA9BFD}"/>
    <hyperlink ref="C69" r:id="rId4" xr:uid="{85B5EA62-6E7B-4942-8CB3-12E6192CF1E6}"/>
    <hyperlink ref="C70" r:id="rId5" xr:uid="{49F1CB1E-2F55-4682-9BFB-F8395D39BAB4}"/>
    <hyperlink ref="C71" r:id="rId6" xr:uid="{160EC997-92EF-4012-8D5C-1B083D47ACBE}"/>
    <hyperlink ref="C73" r:id="rId7" xr:uid="{DE16DAA4-1958-4FBD-92FA-E29EEF929620}"/>
    <hyperlink ref="C74" r:id="rId8" xr:uid="{960114C3-876F-46DB-B131-F10BCB08CB3E}"/>
    <hyperlink ref="C75" r:id="rId9" xr:uid="{2C1784E4-3D28-41DD-BD07-08983186DA34}"/>
    <hyperlink ref="C76" r:id="rId10" xr:uid="{1EED3BAC-B917-4F45-8794-25F0289C9536}"/>
    <hyperlink ref="C80" r:id="rId11" xr:uid="{A8D6D86F-3A63-40B9-9764-5D21D3035677}"/>
    <hyperlink ref="C82" r:id="rId12" xr:uid="{E0A39349-2F7E-40B2-9D5D-302D4D76B6CA}"/>
    <hyperlink ref="C83" r:id="rId13" xr:uid="{4E9DC337-4F07-49CF-9EFC-4FF43A58B78C}"/>
    <hyperlink ref="C86" r:id="rId14" xr:uid="{731334F0-A222-41FC-B033-DA44B9568577}"/>
    <hyperlink ref="C90" r:id="rId15" xr:uid="{1C985F0D-098F-47CC-8A3B-998BB4BA1E13}"/>
    <hyperlink ref="C96" r:id="rId16" xr:uid="{BA6F7107-BFAF-4A81-A0FD-8BF35C7D3556}"/>
    <hyperlink ref="C95" r:id="rId17" xr:uid="{4A6464C7-754A-4526-92E2-84225A93AF0D}"/>
    <hyperlink ref="C98" r:id="rId18" xr:uid="{F025DCFA-DE86-46D9-BCF1-E060BBDD30E8}"/>
    <hyperlink ref="C97" r:id="rId19" xr:uid="{59B9AD01-C99B-44B6-9E3E-11AD185F57BB}"/>
    <hyperlink ref="C99" r:id="rId20" xr:uid="{187DC012-C6ED-4D13-A66B-DDF4111A5C5F}"/>
    <hyperlink ref="C101" r:id="rId21" xr:uid="{2C592C24-68D8-4228-B3EF-C66CF96B05A0}"/>
    <hyperlink ref="C102" r:id="rId22" xr:uid="{EC8BFD57-9B66-4274-8D7E-D2DDDE11D8DB}"/>
    <hyperlink ref="C92" r:id="rId23" xr:uid="{45CA4D7C-8894-4475-BCE6-E1CA5C0C6A32}"/>
    <hyperlink ref="C84" r:id="rId24" xr:uid="{BCCBDA2F-D317-4627-80CA-9A184F1F8763}"/>
    <hyperlink ref="C85" r:id="rId25" xr:uid="{69B31C77-1241-4D97-B40D-94B2CE1342E8}"/>
    <hyperlink ref="C4" r:id="rId26" xr:uid="{146A3454-5FEA-40A7-894F-093F2DD805F0}"/>
    <hyperlink ref="C72" r:id="rId27" xr:uid="{17100DC6-3788-4C9F-B393-E1ECA2E39F16}"/>
    <hyperlink ref="C93" r:id="rId28" xr:uid="{5AD13A70-5EA7-4082-B49F-394665729214}"/>
    <hyperlink ref="C77" r:id="rId29" xr:uid="{ACCBABFC-F9DF-4485-B3E6-BF98C516FCC7}"/>
    <hyperlink ref="C105" r:id="rId30" xr:uid="{CE9FEA0D-F5D7-43CB-8B9C-4577BCE964BA}"/>
    <hyperlink ref="C104" r:id="rId31" xr:uid="{7B5371E9-8726-4E8D-8C4E-3834EE51FE95}"/>
    <hyperlink ref="C106" r:id="rId32" xr:uid="{617A8E20-A281-429F-8DAD-BE8F7FA56D83}"/>
    <hyperlink ref="C107" r:id="rId33" xr:uid="{FA237E98-27B4-4A24-8C39-B6D66E384D4B}"/>
    <hyperlink ref="C87" r:id="rId34" xr:uid="{C00E8352-79F8-40AC-92FE-72B3A0510D74}"/>
    <hyperlink ref="C9" r:id="rId35" xr:uid="{37503240-D285-4520-885D-A1D35C36F70B}"/>
    <hyperlink ref="C6" r:id="rId36" xr:uid="{350269F8-E7F6-43D9-8A86-F292CDC4CA51}"/>
    <hyperlink ref="C63" r:id="rId37" xr:uid="{F3CCBD4C-8924-445C-8650-3ACADA653056}"/>
    <hyperlink ref="C79" r:id="rId38" xr:uid="{50DBD566-A9DA-4D5B-8417-586C66EA9AEA}"/>
    <hyperlink ref="C78" r:id="rId39" xr:uid="{868ADA31-A336-4E26-ABFA-C0F130D92167}"/>
    <hyperlink ref="C46" r:id="rId40" xr:uid="{E56CCA24-E354-40DA-A1E6-90B911F38368}"/>
    <hyperlink ref="C47" r:id="rId41" xr:uid="{3077A43D-C8AC-4E74-99F9-BD376578BB3D}"/>
    <hyperlink ref="C57" r:id="rId42" xr:uid="{5C9D3D24-BB0D-41B1-98C0-58AF077978C3}"/>
    <hyperlink ref="C7" r:id="rId43" xr:uid="{B936113C-E3E4-4B30-AAB9-139BEDE38CDF}"/>
    <hyperlink ref="C8" r:id="rId44" xr:uid="{EE847149-F0D2-4B50-9999-1783E3057989}"/>
    <hyperlink ref="C64" r:id="rId45" xr:uid="{5C7999E5-03D4-42D5-AA09-718D03C81D1E}"/>
    <hyperlink ref="C89" r:id="rId46" xr:uid="{58EDD30A-2A3C-4349-B999-1B214E8469B3}"/>
    <hyperlink ref="C81" r:id="rId47" xr:uid="{85ED54B1-2E75-46B7-9EB7-28223E5B462A}"/>
    <hyperlink ref="C88" r:id="rId48" xr:uid="{86DE8E97-3EE6-4824-A149-EBF655A78025}"/>
  </hyperlinks>
  <pageMargins left="0.7" right="0.7" top="0.78740157499999996" bottom="0.78740157499999996" header="0.3" footer="0.3"/>
  <pageSetup paperSize="9" orientation="portrait" horizontalDpi="4294967293" verticalDpi="4294967293" r:id="rId49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807953BDE2524E8E6BE306E2569B44" ma:contentTypeVersion="5" ma:contentTypeDescription="Ein neues Dokument erstellen." ma:contentTypeScope="" ma:versionID="df36f8472d1df99abef6db7d79afa0c2">
  <xsd:schema xmlns:xsd="http://www.w3.org/2001/XMLSchema" xmlns:xs="http://www.w3.org/2001/XMLSchema" xmlns:p="http://schemas.microsoft.com/office/2006/metadata/properties" xmlns:ns3="c603b590-e9af-4698-a5b1-d4a3b6f0659b" xmlns:ns4="11799508-d63c-4eef-884f-ba43685aa687" targetNamespace="http://schemas.microsoft.com/office/2006/metadata/properties" ma:root="true" ma:fieldsID="fd59db5fe0391d2c213d0836cc31a72f" ns3:_="" ns4:_="">
    <xsd:import namespace="c603b590-e9af-4698-a5b1-d4a3b6f0659b"/>
    <xsd:import namespace="11799508-d63c-4eef-884f-ba43685aa6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3b590-e9af-4698-a5b1-d4a3b6f065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799508-d63c-4eef-884f-ba43685aa6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Freigabehinweis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68071AC-2496-44D7-8F43-51F5E419B1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2D976C-4A22-4930-B7E9-8FFEF9D194A2}">
  <ds:schemaRefs>
    <ds:schemaRef ds:uri="http://purl.org/dc/terms/"/>
    <ds:schemaRef ds:uri="http://purl.org/dc/elements/1.1/"/>
    <ds:schemaRef ds:uri="http://purl.org/dc/dcmitype/"/>
    <ds:schemaRef ds:uri="c603b590-e9af-4698-a5b1-d4a3b6f0659b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11799508-d63c-4eef-884f-ba43685aa68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2F40B2C-F6B2-4CB4-844F-54C81E14A6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3b590-e9af-4698-a5b1-d4a3b6f0659b"/>
    <ds:schemaRef ds:uri="11799508-d63c-4eef-884f-ba43685aa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Wish list</vt:lpstr>
      <vt:lpstr>Components by cubes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Haverkamp</dc:creator>
  <cp:lastModifiedBy>Nils Haverkamp</cp:lastModifiedBy>
  <dcterms:created xsi:type="dcterms:W3CDTF">2022-08-03T09:18:34Z</dcterms:created>
  <dcterms:modified xsi:type="dcterms:W3CDTF">2025-02-19T09:30:22Z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0x01010076807953BDE2524E8E6BE306E2569B44</vt:lpwstr>
  </property>
</Properties>
</file>